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aSiri-On\Desktop\งาน งาน\งาน\Company Secretary\แจ้ง SET\ปี 2566\งบส่ง SET\2. งบ Q1_2566\"/>
    </mc:Choice>
  </mc:AlternateContent>
  <xr:revisionPtr revIDLastSave="0" documentId="13_ncr:1_{646B9DCB-390D-46FF-9A8B-DC52C3A06D87}" xr6:coauthVersionLast="47" xr6:coauthVersionMax="47" xr10:uidLastSave="{00000000-0000-0000-0000-000000000000}"/>
  <bookViews>
    <workbookView xWindow="-110" yWindow="-110" windowWidth="19420" windowHeight="10420" tabRatio="866" activeTab="2" xr2:uid="{00000000-000D-0000-FFFF-FFFF00000000}"/>
  </bookViews>
  <sheets>
    <sheet name="BS3-5" sheetId="18" r:id="rId1"/>
    <sheet name="PL6-7" sheetId="9" r:id="rId2"/>
    <sheet name="SH-8" sheetId="15" r:id="rId3"/>
    <sheet name="SH-9" sheetId="20" r:id="rId4"/>
    <sheet name="SH-10" sheetId="16" r:id="rId5"/>
    <sheet name="SH-11" sheetId="21" r:id="rId6"/>
    <sheet name="CF12-13" sheetId="10" r:id="rId7"/>
  </sheets>
  <definedNames>
    <definedName name="_xlnm._FilterDatabase" localSheetId="6" hidden="1">'CF12-13'!$F$29:$F$41</definedName>
    <definedName name="_xlnm.Print_Area" localSheetId="0">'BS3-5'!$A$1:$J$104</definedName>
    <definedName name="_xlnm.Print_Area" localSheetId="6">'CF12-13'!$A$1:$J$82</definedName>
    <definedName name="_xlnm.Print_Area" localSheetId="1">'PL6-7'!$A$1:$I$65</definedName>
    <definedName name="_xlnm.Print_Area" localSheetId="4">'SH-10'!$A$1:$L$14</definedName>
    <definedName name="_xlnm.Print_Area" localSheetId="5">'SH-11'!$A$1:$L$14</definedName>
    <definedName name="_xlnm.Print_Area" localSheetId="2">'SH-8'!$A$1:$X$19</definedName>
    <definedName name="_xlnm.Print_Area" localSheetId="3">'SH-9'!$A$1:$X$19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9" l="1"/>
  <c r="T14" i="20" l="1"/>
  <c r="T17" i="20"/>
  <c r="N18" i="20" l="1"/>
  <c r="N19" i="20" s="1"/>
  <c r="X14" i="20"/>
  <c r="L13" i="16" l="1"/>
  <c r="J13" i="16"/>
  <c r="J14" i="16" s="1"/>
  <c r="L12" i="16"/>
  <c r="L10" i="16"/>
  <c r="H14" i="16"/>
  <c r="F14" i="16"/>
  <c r="D14" i="16"/>
  <c r="R18" i="20"/>
  <c r="T17" i="15"/>
  <c r="T16" i="15"/>
  <c r="P19" i="20"/>
  <c r="J19" i="20"/>
  <c r="H19" i="20"/>
  <c r="F19" i="20"/>
  <c r="D19" i="20"/>
  <c r="B19" i="20"/>
  <c r="P18" i="20"/>
  <c r="R19" i="20"/>
  <c r="V18" i="15"/>
  <c r="T18" i="15"/>
  <c r="R18" i="15"/>
  <c r="P18" i="15"/>
  <c r="L18" i="15"/>
  <c r="X17" i="15"/>
  <c r="X18" i="15" s="1"/>
  <c r="X16" i="15"/>
  <c r="X14" i="15"/>
  <c r="T14" i="15"/>
  <c r="R14" i="15"/>
  <c r="V19" i="15"/>
  <c r="T19" i="15"/>
  <c r="R19" i="15"/>
  <c r="P19" i="15"/>
  <c r="N19" i="15"/>
  <c r="L19" i="15"/>
  <c r="J19" i="15"/>
  <c r="H19" i="15"/>
  <c r="F19" i="15"/>
  <c r="D19" i="15"/>
  <c r="B19" i="15"/>
  <c r="I61" i="9"/>
  <c r="E61" i="9"/>
  <c r="I56" i="9"/>
  <c r="E56" i="9"/>
  <c r="G49" i="9"/>
  <c r="C49" i="9"/>
  <c r="C50" i="9" s="1"/>
  <c r="E49" i="9"/>
  <c r="E50" i="9" s="1"/>
  <c r="I25" i="9"/>
  <c r="G25" i="9"/>
  <c r="E25" i="9"/>
  <c r="I16" i="9"/>
  <c r="I27" i="9" s="1"/>
  <c r="I31" i="9" s="1"/>
  <c r="I33" i="9" s="1"/>
  <c r="I51" i="9" s="1"/>
  <c r="G16" i="9"/>
  <c r="C16" i="9"/>
  <c r="E16" i="9"/>
  <c r="E27" i="9" l="1"/>
  <c r="E31" i="9" s="1"/>
  <c r="E33" i="9" s="1"/>
  <c r="E51" i="9" s="1"/>
  <c r="G27" i="9"/>
  <c r="G31" i="9" s="1"/>
  <c r="G33" i="9" s="1"/>
  <c r="C27" i="9"/>
  <c r="C31" i="9" s="1"/>
  <c r="L14" i="16"/>
  <c r="X19" i="15"/>
  <c r="G56" i="9" l="1"/>
  <c r="G59" i="9" s="1"/>
  <c r="G51" i="9"/>
  <c r="G61" i="9" s="1"/>
  <c r="G54" i="9"/>
  <c r="G64" i="9" s="1"/>
  <c r="C33" i="9"/>
  <c r="C56" i="9" l="1"/>
  <c r="C51" i="9"/>
  <c r="C54" i="9" l="1"/>
  <c r="X16" i="20"/>
  <c r="C61" i="9"/>
  <c r="X18" i="20" l="1"/>
  <c r="L16" i="20"/>
  <c r="C64" i="9"/>
  <c r="L19" i="20" l="1"/>
  <c r="L18" i="20"/>
  <c r="T16" i="20"/>
  <c r="V16" i="20" l="1"/>
  <c r="T18" i="20"/>
  <c r="C59" i="9" s="1"/>
  <c r="T19" i="20"/>
  <c r="X17" i="20" l="1"/>
  <c r="V17" i="20" s="1"/>
  <c r="X19" i="20" l="1"/>
  <c r="V18" i="20" l="1"/>
  <c r="C60" i="9" s="1"/>
  <c r="V19" i="20"/>
</calcChain>
</file>

<file path=xl/sharedStrings.xml><?xml version="1.0" encoding="utf-8"?>
<sst xmlns="http://schemas.openxmlformats.org/spreadsheetml/2006/main" count="406" uniqueCount="227">
  <si>
    <t>ทุนเรือนหุ้น</t>
  </si>
  <si>
    <t>หมายเหตุ</t>
  </si>
  <si>
    <t>สินทรัพย์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</si>
  <si>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</si>
  <si>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</si>
  <si>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</si>
  <si>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</si>
  <si>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</si>
  <si>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</si>
  <si>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</si>
  <si>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</si>
  <si>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</si>
  <si>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</si>
  <si>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</si>
  <si>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กำไรสะสม</t>
  </si>
  <si>
    <t>รวมหนี้สินและส่วนของผู้ถือหุ้น</t>
  </si>
  <si>
    <t xml:space="preserve">   </t>
  </si>
  <si>
    <t>กระแสเงินสดจากกิจกรรมดำเนินงาน</t>
  </si>
  <si>
    <t>สินทรัพย์ไม่หมุนเวียนอื่น</t>
  </si>
  <si>
    <t>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</si>
  <si>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</si>
  <si>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</si>
  <si>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รายได้</t>
  </si>
  <si>
    <t>รายได้จากการขายอสังหาริมทรัพย์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</si>
  <si>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</si>
  <si>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</si>
  <si>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</si>
  <si>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</si>
  <si>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รวมค่าใช้จ่าย</t>
  </si>
  <si>
    <t>เงินสดและรายการเทียบเท่าเงินสด</t>
  </si>
  <si>
    <t>งบการเงินรวม</t>
  </si>
  <si>
    <t xml:space="preserve">   ทุนจดทะเบียน</t>
  </si>
  <si>
    <t>ชำระแล้ว</t>
  </si>
  <si>
    <t>กฎหมาย</t>
  </si>
  <si>
    <t>มูลค่าหุ้น</t>
  </si>
  <si>
    <t>ส่วนเกิน</t>
  </si>
  <si>
    <t>ส่วนของ</t>
  </si>
  <si>
    <r>
      <t xml:space="preserve">       </t>
    </r>
    <r>
      <rPr>
        <sz val="15"/>
        <rFont val="Angsana New"/>
        <family val="1"/>
      </rPr>
      <t xml:space="preserve"> </t>
    </r>
  </si>
  <si>
    <t xml:space="preserve">   ยังไม่ได้จัดสรร</t>
  </si>
  <si>
    <t>การเปลี่ยนแปลงในสินทรัพย์และหนี้สินดำเนินงาน</t>
  </si>
  <si>
    <t>งบการเงินเฉพาะกิจการ</t>
  </si>
  <si>
    <t>เงินลงทุนในบริษัทย่อย</t>
  </si>
  <si>
    <t>รวมหนี้สินไม่หมุนเวียน</t>
  </si>
  <si>
    <t>สินทรัพย์ไม่มีตัวตน</t>
  </si>
  <si>
    <t>ค่าใช้จ่ายในการบริหาร</t>
  </si>
  <si>
    <t>ต้นทุนทางการเงิน</t>
  </si>
  <si>
    <t>ค่าเสื่อมราคาและค่าตัดจำหน่าย</t>
  </si>
  <si>
    <t>งบแสดงฐานะการเงิน</t>
  </si>
  <si>
    <t>อสังหาริมทรัพย์เพื่อการลงทุน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</si>
  <si>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</si>
  <si>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</si>
  <si>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</t>
  </si>
  <si>
    <t>ส่วนได้เสีย</t>
  </si>
  <si>
    <t>ทุนสำรองตาม</t>
  </si>
  <si>
    <t>ยังไม่ได้</t>
  </si>
  <si>
    <t>ของผู้ถือหุ้น</t>
  </si>
  <si>
    <t>ที่ไม่มีอำนาจ</t>
  </si>
  <si>
    <t>จัดสรร</t>
  </si>
  <si>
    <t>ควบคุม</t>
  </si>
  <si>
    <t>31 ธันวาคม</t>
  </si>
  <si>
    <t xml:space="preserve">   จัดสรรแล้ว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</si>
  <si>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</si>
  <si>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</si>
  <si>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</t>
  </si>
  <si>
    <t>รวมส่วนของบริษัทใหญ่</t>
  </si>
  <si>
    <t>ของบริษัทใหญ่</t>
  </si>
  <si>
    <t>ประมาณการหนี้สินสำหรับผลประโยชน์พนักงาน</t>
  </si>
  <si>
    <t>ดอกเบี้ยจ่าย</t>
  </si>
  <si>
    <t xml:space="preserve">   กำไร</t>
  </si>
  <si>
    <t>เงินสดรับจากการขายอุปกรณ์</t>
  </si>
  <si>
    <t>งบกำไรขาดทุนเบ็ดเสร็จ (ไม่ได้ตรวจสอบ)</t>
  </si>
  <si>
    <t>สำหรับงวดสามเดือนสิ้นสุด</t>
  </si>
  <si>
    <t>(พันบาท)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</si>
  <si>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</si>
  <si>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</si>
  <si>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งบกระแสเงินสด (ไม่ได้ตรวจสอบ)</t>
  </si>
  <si>
    <t>เงินสดจ่ายเพื่อซื้อที่ดิน อาคารและอุปกรณ์</t>
  </si>
  <si>
    <t>ผู้ถือหุ้น</t>
  </si>
  <si>
    <t>(ไม่ได้ตรวจสอบ)</t>
  </si>
  <si>
    <t>ปรับรายการที่กระทบกำไรเป็นเงินสดรับ (จ่าย)</t>
  </si>
  <si>
    <t>บริษัท แกรนด์ คาแนล แลนด์ จำกัด (มหาชน) และบริษัทย่อย</t>
  </si>
  <si>
    <t>ดอกเบี้ยรับ</t>
  </si>
  <si>
    <t>รายได้จากการให้เช่าและให้บริการ</t>
  </si>
  <si>
    <t>ต้นทุนค่าเช่าและค่าบริการ</t>
  </si>
  <si>
    <t>ส่วนปรับปรุง</t>
  </si>
  <si>
    <t>มูลค่าสินทรัพย์ที่</t>
  </si>
  <si>
    <t>ซื้อภายใต้</t>
  </si>
  <si>
    <t>การควบคุม</t>
  </si>
  <si>
    <t>เดียวกันให้เป็น</t>
  </si>
  <si>
    <t>ราคาตามบัญชี</t>
  </si>
  <si>
    <t>ส่วนปรับปรุงทุน</t>
  </si>
  <si>
    <t>จากการ</t>
  </si>
  <si>
    <t>ซื้อธุรกิจ</t>
  </si>
  <si>
    <t>แบบย้อนกลับ</t>
  </si>
  <si>
    <t>เปลี่ยนแปลง</t>
  </si>
  <si>
    <t>สัดส่วนเงินลงทุน</t>
  </si>
  <si>
    <t>ในบริษัทย่อย</t>
  </si>
  <si>
    <t>เจ้าหนี้เงินประกันผลงาน</t>
  </si>
  <si>
    <t>รายได้ค่าเช่าและค่าบริการรับล่วงหน้า</t>
  </si>
  <si>
    <t>เงินให้กู้ยืมระยะสั้นแก่กิจการที่เกี่ยวข้องกัน</t>
  </si>
  <si>
    <t>เงินสดจ่ายเพื่อซื้ออสังหาริมทรัพย์เพื่อการลงทุน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</si>
  <si>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</si>
  <si>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</si>
  <si>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เงินฝากธนาคารที่มีภาระค้ำประกัน</t>
  </si>
  <si>
    <t>เงินลงทุนในบริษัทร่วม</t>
  </si>
  <si>
    <t>เงินกู้ยืมระยะยาวจากสถาบันการเงิน</t>
  </si>
  <si>
    <t>หนี้สินภาษีเงินได้รอการตัดบัญชี</t>
  </si>
  <si>
    <t>เงินประกันการเช่าและบริการ</t>
  </si>
  <si>
    <t>เงินให้กู้ยืมระยะยาวแก่กิจการที่เกี่ยวข้องกัน</t>
  </si>
  <si>
    <t>เงินกู้ยืมระยะสั้นจากกิจการที่เกี่ยวข้องกัน</t>
  </si>
  <si>
    <t>สินทรัพย์ภาษีเงินได้รอการตัดบัญชี</t>
  </si>
  <si>
    <t>เงินกู้ยืมระยะสั้นจากสถาบันการเงิน</t>
  </si>
  <si>
    <t>ขาดทุนจากการเปลี่ยนแปลงมูลค่ายุติธรรมของ</t>
  </si>
  <si>
    <t>ค่าใช้จ่ายในการขาย</t>
  </si>
  <si>
    <t>รวมกำไรเบ็ดเสร็จสำหรับงวด</t>
  </si>
  <si>
    <t>กำไรจากการจำหน่ายที่ดิน อาคาร และอุปกรณ์</t>
  </si>
  <si>
    <t>เงินสดและรายการเทียบเท่าเงินสด ณ 1 มกราคม</t>
  </si>
  <si>
    <t>เงินสดรับจากเงินกู้ยืมระยะสั้นจากสถาบันการเงิน</t>
  </si>
  <si>
    <t xml:space="preserve">    อสังหาริมทรัพย์เพื่อการลงทุน</t>
  </si>
  <si>
    <t>รายได้ค่าเช่าและค่าบริการรับล่วงหน้าส่วนที่รับรู้เป็นรายได้</t>
  </si>
  <si>
    <t>เจ้าหนี้ผู้รับเหมาก่อสร้าง</t>
  </si>
  <si>
    <t>เงินสดจ่ายเพื่อชำระเงินกู้ยืมระยะสั้นจากสถาบันการเงิน</t>
  </si>
  <si>
    <t>ลูกหนี้การค้าและลูกหนี้อื่น</t>
  </si>
  <si>
    <t>สินทรัพย์ทางการเงินหมุนเวียนอื่น - เงินลงทุน</t>
  </si>
  <si>
    <t>เจ้าหนี้การค้าและเจ้าหนี้อื่น</t>
  </si>
  <si>
    <t>ส่วนของหนี้สินตามสัญญาเช่า</t>
  </si>
  <si>
    <t>หุ้นกู้ที่ถึงกำหนดชำระภายในหนึ่งปี</t>
  </si>
  <si>
    <t xml:space="preserve">   ที่ถึงกำหนดรับรู้เป็นรายได้ภายในหนึ่งปี</t>
  </si>
  <si>
    <t>ภาษีเงินได้นิติบุคคลค้างจ่าย</t>
  </si>
  <si>
    <t>หนี้สินตามสัญญาเช่า</t>
  </si>
  <si>
    <t xml:space="preserve">    (หุ้นสามัญจำนวน 6,535,484,202 หุ้น มูลค่า 1 บาทต่อหุ้น)</t>
  </si>
  <si>
    <t>กำไรจากการเปลี่ยนแปลงมูลค่ายุติธรรมของ</t>
  </si>
  <si>
    <t>เงินสดรับชำระคืนเงินให้กู้ยืมระยะสั้นแก่กิจการที่เกี่ยวข้องกัน</t>
  </si>
  <si>
    <t>เงินสดจ่ายให้กู้ยืมระยะสั้นแก่กิจการที่เกี่ยวข้องกัน</t>
  </si>
  <si>
    <t>เงินสดจ่ายให้กู้ยืมระยะยาวแก่กิจการที่เกี่ยวข้องกัน</t>
  </si>
  <si>
    <t>รายได้ดอกเบี้ย</t>
  </si>
  <si>
    <t>เงินสดจ่ายชำระหนี้สินตามสัญญาเช่า</t>
  </si>
  <si>
    <t>เงินสดรับชำระคืนเงินให้กู้ยืมระยะยาวแก่กิจการที่เกี่ยวข้องกัน</t>
  </si>
  <si>
    <t>กำไรจากกิจกรรมดำเนินงาน</t>
  </si>
  <si>
    <t>เงินสดรับจากการขายสินทรัพย์ทางการเงินหมุนเวียนอื่น - เงินลงทุนในตราสารหนี้</t>
  </si>
  <si>
    <t>ภาษีเงินได้รับคืน</t>
  </si>
  <si>
    <t>อสังหาริมทรัพย์พัฒนาเพื่อขาย</t>
  </si>
  <si>
    <t xml:space="preserve">   ในตราสารหนี้</t>
  </si>
  <si>
    <t>ที่ดิน อาคารและอุปกรณ์</t>
  </si>
  <si>
    <t xml:space="preserve">งบแสดงฐานะการเงิน  </t>
  </si>
  <si>
    <t xml:space="preserve">   ที่ถึงกำหนดชำระภายในหนึ่งปี</t>
  </si>
  <si>
    <t>ประมาณการหนี้สินไม่หมุนเวียนสำหรับ</t>
  </si>
  <si>
    <t xml:space="preserve">   ผลประโยชน์พนักงาน</t>
  </si>
  <si>
    <t>ทุนที่ออกและชำระแล้ว</t>
  </si>
  <si>
    <t xml:space="preserve">   ส่วนเกินมูลค่าหุ้นสามัญ</t>
  </si>
  <si>
    <t xml:space="preserve">   ส่วนปรับปรุงมูลค่าสินทรัพย์ที่ซื้อภายใต้</t>
  </si>
  <si>
    <t xml:space="preserve">      การควบคุมเดียวกันให้เป็นราคาตามบัญชี</t>
  </si>
  <si>
    <t xml:space="preserve">   ส่วนปรับปรุงทุนจากการซื้อธุรกิจแบบย้อนกลับ</t>
  </si>
  <si>
    <t xml:space="preserve">กำไรสะสม </t>
  </si>
  <si>
    <t>ทุนสำรองตามกฎหมาย</t>
  </si>
  <si>
    <t xml:space="preserve">รวมส่วนของผู้ถือหุ้น </t>
  </si>
  <si>
    <t>กำไรขาดทุนเบ็ดเสร็จอื่น</t>
  </si>
  <si>
    <t>รายการที่จะไม่ถูกจัดประเภทใหม่ไว้ในกำไรหรือขาดทุนในภายหลัง</t>
  </si>
  <si>
    <t>ผลกำไรจากเงินลงทุนในตราสารทุนที่กำหนดให้</t>
  </si>
  <si>
    <t>วัดมูลค่าด้วยมูลค่ายุติธรรมผ่านกำไรขาดทุนเบ็ดเสร็จอื่น</t>
  </si>
  <si>
    <t>รวมรายการที่จะไม่ถูกจัดประเภทใหม่ไว้ในกำไรหรือขาดทุนในภายหลัง</t>
  </si>
  <si>
    <t>รวมองค์</t>
  </si>
  <si>
    <t>ประกอบ</t>
  </si>
  <si>
    <t>มูลค่ายุติธรรม</t>
  </si>
  <si>
    <t>อื่นของ</t>
  </si>
  <si>
    <t xml:space="preserve">   กำไรขาดทุนเบ็ดเสร็จอื่น</t>
  </si>
  <si>
    <t>กำไรจากการขายเงินลงทุนในตราสารหนี้</t>
  </si>
  <si>
    <t>อสังหาริมทรัพย์พัฒนาเพื่อขายลดลงจากการโอนเป็นต้นทุนขาย</t>
  </si>
  <si>
    <t>อสังหาริมทรัพย์การพัฒนาเพื่อขาย</t>
  </si>
  <si>
    <t>ภาษีเงินได้จ่ายออก</t>
  </si>
  <si>
    <t>ภาษีเงินได้ของรายการที่จะไม่ถูกจัดประเภทใหม่</t>
  </si>
  <si>
    <t>ไว้ในกำไรหรือขาดทุนในภายหลัง</t>
  </si>
  <si>
    <t xml:space="preserve">    ที่ถึงกำหนดชำระภายในหนึ่งปี</t>
  </si>
  <si>
    <t>สินทรัพย์ทางการเงินไม่หมุนเวียนอื่น - เงินลงทุน</t>
  </si>
  <si>
    <t xml:space="preserve">   ในตราสารทุน</t>
  </si>
  <si>
    <t>31 มีนาคม</t>
  </si>
  <si>
    <t>วันที่ 31 มีนาคม</t>
  </si>
  <si>
    <t>สำหรับงวดสามเดือนสิ้นสุดวันที่ 31 มีนาคม 2565</t>
  </si>
  <si>
    <t>ยอดคงเหลือ ณ วันที่ 1 มกราคม 2565</t>
  </si>
  <si>
    <t>ยอดคงเหลือ ณ วันที่ 31 มีนาคม 2565</t>
  </si>
  <si>
    <t>เงินสดและรายการเทียบเท่าเงินสด ณ 31 มีนาคม</t>
  </si>
  <si>
    <t xml:space="preserve">เงินรับล่วงหน้าจากลูกค้า  </t>
  </si>
  <si>
    <t>กำไร (ขาดทุน) สำหรับงวด</t>
  </si>
  <si>
    <t xml:space="preserve">กระแสเงินสดสุทธิได้มาจาก (ใช้ไปใน) กิจกรรมดำเนินงาน 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</si>
  <si>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</si>
  <si>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กำไร (ขาดทุน) ต่อหุ้นขั้นพื้นฐาน</t>
  </si>
  <si>
    <t>กำไร (ขาดทุน) ก่อนภาษีเงินได้</t>
  </si>
  <si>
    <t>การแบ่งปันกำไร (ขาดทุน)</t>
  </si>
  <si>
    <t>การแบ่งปันกำไร (ขาดทุน) เบ็ดเสร็จรวม</t>
  </si>
  <si>
    <t>สำรองการ</t>
  </si>
  <si>
    <t>เปลี่ยนแปลงใน</t>
  </si>
  <si>
    <t>เงินสดรับจากการจำหน่ายอสังหาริมทรัพย์เพื่อการลงทุน</t>
  </si>
  <si>
    <t xml:space="preserve">   ขาดทุน</t>
  </si>
  <si>
    <t>ค่าใช้จ่าย (รายได้) ภาษีเงินได้</t>
  </si>
  <si>
    <t>จ่ายผลประโยชน์พนักงาน</t>
  </si>
  <si>
    <t xml:space="preserve">กระแสเงินสดสุทธิได้มาจาก (ใช้ไปใน) การดำเนินงาน </t>
  </si>
  <si>
    <t>รวมกำไรขาดทุนเบ็ดเสร็จสำหรับงวด</t>
  </si>
  <si>
    <t>ลูกหนี้การค้า</t>
  </si>
  <si>
    <t>ลูกหนี้อื่น</t>
  </si>
  <si>
    <t>เงินกู้ยืมระยะยาวจากกิจการที่เกี่ยวข้องกัน</t>
  </si>
  <si>
    <t>หนี้สินไม่หมุนเวียนอื่น</t>
  </si>
  <si>
    <t xml:space="preserve">                                        </t>
  </si>
  <si>
    <t>สำหรับงวดสามเดือนสิ้นสุดวันที่ 31 มีนาคม 2566</t>
  </si>
  <si>
    <t>ยอดคงเหลือ ณ วันที่ 1 มกราคม 2566</t>
  </si>
  <si>
    <t>ยอดคงเหลือ ณ วันที่ 31 มีนาคม 2566</t>
  </si>
  <si>
    <t>เงินสดรับจากเงินกู้ยืมระยะยาวจากกิจการที่เกี่ยวข้องกัน</t>
  </si>
  <si>
    <t>เงินสดจ่ายเพื่อชำระเงินกู้ยืมระยะยาวจากกิจการที่เกี่ยวข้องกัน</t>
  </si>
  <si>
    <t>เงินสดรับจากเงินกู้ยืมระยะยาวจากสถาบันการเงิน</t>
  </si>
  <si>
    <t>2, 4, 5</t>
  </si>
  <si>
    <t>กำไรเบ็ดเสร็จอื่นสำหรับงวด - สุทธิจากภาษี</t>
  </si>
  <si>
    <t>ส่วนแบ่งกำไรของบริษัทร่วมที่ใช้วิธีส่วนได้เสีย</t>
  </si>
  <si>
    <t>(กลับรายการ) ผลขาดทุนจากการด้อยค่า</t>
  </si>
  <si>
    <t>เงินสดและรายการเทียบเท่าเงินสดเพิ่มขึ้น (ลดลง) สุทธิ</t>
  </si>
  <si>
    <t>ขาดทุนจากการเปลี่ยนแปลงมูลค่ายุติธรรมของอสังหาริมทรัพย์เพื่อการลงทุน</t>
  </si>
  <si>
    <t>กำไร (ขาดทุน) เบ็ดเสร็จรวมสำหรับงวด</t>
  </si>
  <si>
    <t>รายการที่ไม่กระทบเงินสด</t>
  </si>
  <si>
    <t>ต้นทุนการกู้ยืมที่เกี่ยวข้องกับการได้มาของสินทรัพย์</t>
  </si>
  <si>
    <t xml:space="preserve">    3, 5</t>
  </si>
  <si>
    <t>กระแสเงินสดสุทธิได้มาจาก (ใช้ไปใน) กิจกรรมลงทุน</t>
  </si>
  <si>
    <t>กระแสเงินสดสุทธิได้มาจาก (ใช้ไปใน) กิจกรรมจัดหาเงิน</t>
  </si>
  <si>
    <t xml:space="preserve">    (หุ้นสามัญจำนวน 6,499,829,661 หุ้น มูลค่า 1 บาทต่อหุ้น)</t>
  </si>
  <si>
    <t>(กำไร) ขาดทุนจากการปรับมูลค่ายุติธรรม - เงินลงทุนในตราสารหนี้</t>
  </si>
  <si>
    <t>กลับรายการ (ขาดทุนจากการด้อยค่า) ซึ่งเป็นไปตาม TFRS 9</t>
  </si>
  <si>
    <t>ทุนที่ออกและ</t>
  </si>
  <si>
    <t>เจ้าหนี้การค้าจากอสังหาริมทรัพย์ระหว่างพัฒนาเพื่อขายที่ยังไม่ได้ชำระเงิน</t>
  </si>
  <si>
    <t>เจ้าหนี้ผู้รับเหมาก่อสร้างที่ยังไม่ได้ชำระเงิน</t>
  </si>
  <si>
    <t>เงินรับล่วงหน้าจากลูกค้า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</si>
</sst>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\ ;\(#,##0\)"/>
    <numFmt numFmtId="190" formatCode="#,##0.00\ ;\(#,##0.00\)"/>
    <numFmt numFmtId="191" formatCode="_(* #,##0_);_(* \(#,##0\);_(* &quot;-&quot;??_);_(@_)"/>
    <numFmt numFmtId="192" formatCode="_(* #,##0.0_);_(* \(#,##0.0\);_(* &quot;-&quot;??_);_(@_)"/>
    <numFmt numFmtId="193" formatCode="#,##0.000\ ;\(#,##0.000\)"/>
    <numFmt numFmtId="194" formatCode="#,##0.00000_);[Red]\(#,##0.00000\)"/>
    <numFmt numFmtId="195" formatCode="#,##0.0000\ ;\(#,##0.0000\)"/>
  </numFmts>
  <fonts count="26">
    <font>
      <sz val="16"/>
      <name val="Angsana New"/>
      <family val="1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i/>
      <sz val="16"/>
      <name val="Angsana New"/>
      <family val="1"/>
    </font>
    <font>
      <i/>
      <sz val="15"/>
      <color indexed="8"/>
      <name val="Angsana New"/>
      <family val="1"/>
    </font>
    <font>
      <u/>
      <sz val="15"/>
      <name val="Angsana New"/>
      <family val="1"/>
    </font>
    <font>
      <sz val="11"/>
      <color theme="1"/>
      <name val="Tahoma"/>
      <family val="2"/>
      <scheme val="minor"/>
    </font>
    <font>
      <sz val="15"/>
      <color rgb="FFFF0000"/>
      <name val="Angsana New"/>
      <family val="1"/>
    </font>
    <font>
      <sz val="14"/>
      <name val="AngsanaUPC"/>
      <family val="1"/>
      <charset val="222"/>
    </font>
    <font>
      <sz val="10"/>
      <name val="ApFont"/>
    </font>
    <font>
      <i/>
      <u/>
      <sz val="16"/>
      <name val="Angsana New"/>
      <family val="1"/>
    </font>
    <font>
      <sz val="16"/>
      <color theme="0"/>
      <name val="Angsana New"/>
      <family val="1"/>
    </font>
    <font>
      <sz val="10"/>
      <color theme="1"/>
      <name val="Arial"/>
      <family val="2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b/>
      <i/>
      <sz val="15"/>
      <color theme="1"/>
      <name val="Angsana New"/>
      <family val="1"/>
    </font>
    <font>
      <i/>
      <sz val="16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5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88" fontId="3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" fillId="0" borderId="0"/>
    <xf numFmtId="0" fontId="18" fillId="0" borderId="0"/>
    <xf numFmtId="0" fontId="1" fillId="0" borderId="0"/>
    <xf numFmtId="0" fontId="21" fillId="0" borderId="0"/>
    <xf numFmtId="188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8" fillId="0" borderId="0"/>
  </cellStyleXfs>
  <cellXfs count="178">
    <xf numFmtId="0" fontId="0" fillId="0" borderId="0" xfId="0"/>
    <xf numFmtId="0" fontId="9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37" fontId="9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189" fontId="9" fillId="0" borderId="0" xfId="0" applyNumberFormat="1" applyFont="1" applyAlignment="1">
      <alignment horizontal="right"/>
    </xf>
    <xf numFmtId="188" fontId="9" fillId="0" borderId="0" xfId="1" applyFont="1" applyFill="1" applyAlignment="1"/>
    <xf numFmtId="189" fontId="7" fillId="0" borderId="0" xfId="0" applyNumberFormat="1" applyFont="1" applyAlignment="1">
      <alignment horizontal="right"/>
    </xf>
    <xf numFmtId="189" fontId="7" fillId="0" borderId="3" xfId="0" applyNumberFormat="1" applyFont="1" applyBorder="1" applyAlignment="1">
      <alignment horizontal="right"/>
    </xf>
    <xf numFmtId="0" fontId="7" fillId="0" borderId="0" xfId="0" applyFont="1"/>
    <xf numFmtId="0" fontId="5" fillId="0" borderId="0" xfId="0" applyFont="1"/>
    <xf numFmtId="191" fontId="7" fillId="0" borderId="0" xfId="0" applyNumberFormat="1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wrapText="1"/>
    </xf>
    <xf numFmtId="37" fontId="9" fillId="0" borderId="0" xfId="0" applyNumberFormat="1" applyFont="1"/>
    <xf numFmtId="189" fontId="9" fillId="0" borderId="0" xfId="0" applyNumberFormat="1" applyFont="1"/>
    <xf numFmtId="191" fontId="9" fillId="0" borderId="0" xfId="1" applyNumberFormat="1" applyFont="1" applyFill="1" applyAlignment="1">
      <alignment horizontal="right"/>
    </xf>
    <xf numFmtId="191" fontId="9" fillId="0" borderId="0" xfId="1" applyNumberFormat="1" applyFont="1" applyFill="1" applyAlignment="1"/>
    <xf numFmtId="0" fontId="5" fillId="0" borderId="0" xfId="0" applyFont="1" applyAlignment="1">
      <alignment horizontal="left"/>
    </xf>
    <xf numFmtId="191" fontId="9" fillId="0" borderId="0" xfId="1" applyNumberFormat="1" applyFont="1" applyFill="1" applyBorder="1" applyAlignment="1"/>
    <xf numFmtId="191" fontId="7" fillId="0" borderId="0" xfId="1" applyNumberFormat="1" applyFont="1" applyFill="1" applyAlignment="1"/>
    <xf numFmtId="49" fontId="10" fillId="0" borderId="0" xfId="0" applyNumberFormat="1" applyFont="1"/>
    <xf numFmtId="49" fontId="8" fillId="0" borderId="0" xfId="0" applyNumberFormat="1" applyFont="1"/>
    <xf numFmtId="49" fontId="9" fillId="0" borderId="0" xfId="0" applyNumberFormat="1" applyFont="1"/>
    <xf numFmtId="49" fontId="7" fillId="0" borderId="0" xfId="0" applyNumberFormat="1" applyFont="1"/>
    <xf numFmtId="191" fontId="9" fillId="0" borderId="0" xfId="0" applyNumberFormat="1" applyFont="1"/>
    <xf numFmtId="191" fontId="9" fillId="0" borderId="5" xfId="1" applyNumberFormat="1" applyFont="1" applyFill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9" fontId="9" fillId="0" borderId="0" xfId="7" applyFont="1" applyFill="1" applyAlignment="1">
      <alignment horizontal="right"/>
    </xf>
    <xf numFmtId="0" fontId="10" fillId="0" borderId="0" xfId="0" applyFont="1" applyAlignment="1">
      <alignment horizontal="center" vertical="center"/>
    </xf>
    <xf numFmtId="10" fontId="9" fillId="0" borderId="0" xfId="7" applyNumberFormat="1" applyFont="1" applyFill="1" applyAlignment="1"/>
    <xf numFmtId="0" fontId="9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191" fontId="9" fillId="0" borderId="0" xfId="1" quotePrefix="1" applyNumberFormat="1" applyFont="1" applyFill="1" applyAlignment="1">
      <alignment horizontal="center"/>
    </xf>
    <xf numFmtId="188" fontId="9" fillId="0" borderId="0" xfId="1" quotePrefix="1" applyFont="1" applyFill="1" applyBorder="1" applyAlignment="1">
      <alignment horizontal="center"/>
    </xf>
    <xf numFmtId="0" fontId="7" fillId="0" borderId="0" xfId="0" applyFont="1" applyAlignment="1">
      <alignment vertical="top" wrapText="1"/>
    </xf>
    <xf numFmtId="191" fontId="9" fillId="0" borderId="0" xfId="0" applyNumberFormat="1" applyFont="1" applyAlignment="1">
      <alignment horizontal="right"/>
    </xf>
    <xf numFmtId="191" fontId="7" fillId="0" borderId="0" xfId="0" applyNumberFormat="1" applyFont="1" applyAlignment="1">
      <alignment horizontal="right"/>
    </xf>
    <xf numFmtId="191" fontId="9" fillId="0" borderId="0" xfId="1" quotePrefix="1" applyNumberFormat="1" applyFont="1" applyFill="1" applyBorder="1" applyAlignment="1">
      <alignment horizontal="center"/>
    </xf>
    <xf numFmtId="191" fontId="7" fillId="0" borderId="2" xfId="1" quotePrefix="1" applyNumberFormat="1" applyFont="1" applyFill="1" applyBorder="1" applyAlignment="1">
      <alignment horizontal="center"/>
    </xf>
    <xf numFmtId="188" fontId="14" fillId="0" borderId="0" xfId="1" applyFont="1" applyFill="1" applyBorder="1" applyAlignment="1">
      <alignment horizontal="right"/>
    </xf>
    <xf numFmtId="188" fontId="7" fillId="0" borderId="0" xfId="1" applyFont="1" applyFill="1" applyBorder="1" applyAlignment="1">
      <alignment horizontal="right"/>
    </xf>
    <xf numFmtId="188" fontId="9" fillId="0" borderId="0" xfId="1" applyFont="1" applyFill="1" applyAlignment="1">
      <alignment horizontal="right"/>
    </xf>
    <xf numFmtId="192" fontId="9" fillId="0" borderId="0" xfId="1" applyNumberFormat="1" applyFont="1" applyFill="1" applyAlignment="1"/>
    <xf numFmtId="10" fontId="9" fillId="0" borderId="0" xfId="7" applyNumberFormat="1" applyFont="1" applyFill="1" applyBorder="1" applyAlignme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188" fontId="9" fillId="0" borderId="1" xfId="1" applyFont="1" applyFill="1" applyBorder="1" applyAlignment="1">
      <alignment horizontal="right"/>
    </xf>
    <xf numFmtId="191" fontId="9" fillId="0" borderId="1" xfId="0" applyNumberFormat="1" applyFont="1" applyBorder="1" applyAlignment="1">
      <alignment horizontal="right"/>
    </xf>
    <xf numFmtId="191" fontId="9" fillId="0" borderId="0" xfId="1" applyNumberFormat="1" applyFont="1" applyFill="1" applyBorder="1" applyAlignment="1">
      <alignment horizontal="right"/>
    </xf>
    <xf numFmtId="189" fontId="9" fillId="0" borderId="0" xfId="8" applyNumberFormat="1" applyFont="1" applyAlignment="1">
      <alignment horizontal="right"/>
    </xf>
    <xf numFmtId="0" fontId="9" fillId="0" borderId="0" xfId="8" applyFont="1"/>
    <xf numFmtId="3" fontId="7" fillId="0" borderId="0" xfId="8" applyNumberFormat="1" applyFont="1" applyAlignment="1">
      <alignment wrapText="1"/>
    </xf>
    <xf numFmtId="191" fontId="9" fillId="0" borderId="0" xfId="8" applyNumberFormat="1" applyFont="1"/>
    <xf numFmtId="191" fontId="9" fillId="0" borderId="0" xfId="9" applyNumberFormat="1" applyFont="1" applyFill="1" applyAlignment="1"/>
    <xf numFmtId="37" fontId="9" fillId="0" borderId="0" xfId="0" applyNumberFormat="1" applyFont="1" applyAlignment="1">
      <alignment horizontal="center"/>
    </xf>
    <xf numFmtId="0" fontId="9" fillId="0" borderId="0" xfId="6" applyFont="1"/>
    <xf numFmtId="191" fontId="9" fillId="0" borderId="0" xfId="1" quotePrefix="1" applyNumberFormat="1" applyFont="1" applyFill="1" applyBorder="1" applyAlignment="1">
      <alignment horizontal="right"/>
    </xf>
    <xf numFmtId="191" fontId="7" fillId="0" borderId="2" xfId="0" applyNumberFormat="1" applyFont="1" applyBorder="1" applyAlignment="1">
      <alignment horizontal="right"/>
    </xf>
    <xf numFmtId="191" fontId="7" fillId="0" borderId="3" xfId="0" applyNumberFormat="1" applyFont="1" applyBorder="1" applyAlignment="1">
      <alignment horizontal="right"/>
    </xf>
    <xf numFmtId="188" fontId="9" fillId="0" borderId="0" xfId="1" applyFont="1" applyFill="1" applyBorder="1" applyAlignment="1">
      <alignment horizontal="right"/>
    </xf>
    <xf numFmtId="191" fontId="7" fillId="0" borderId="0" xfId="1" quotePrefix="1" applyNumberFormat="1" applyFont="1" applyFill="1" applyBorder="1" applyAlignment="1">
      <alignment horizontal="center"/>
    </xf>
    <xf numFmtId="191" fontId="7" fillId="0" borderId="4" xfId="1" applyNumberFormat="1" applyFont="1" applyFill="1" applyBorder="1" applyAlignment="1">
      <alignment horizontal="right"/>
    </xf>
    <xf numFmtId="191" fontId="7" fillId="0" borderId="0" xfId="1" quotePrefix="1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187" fontId="9" fillId="0" borderId="0" xfId="0" applyNumberFormat="1" applyFont="1"/>
    <xf numFmtId="191" fontId="7" fillId="0" borderId="0" xfId="1" applyNumberFormat="1" applyFont="1" applyFill="1" applyAlignment="1">
      <alignment horizontal="right"/>
    </xf>
    <xf numFmtId="191" fontId="8" fillId="0" borderId="0" xfId="0" applyNumberFormat="1" applyFont="1" applyAlignment="1">
      <alignment horizontal="center"/>
    </xf>
    <xf numFmtId="0" fontId="9" fillId="0" borderId="0" xfId="0" applyFont="1" applyAlignment="1">
      <alignment horizontal="left" indent="1"/>
    </xf>
    <xf numFmtId="0" fontId="11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13" fillId="0" borderId="0" xfId="0" applyFont="1" applyAlignment="1">
      <alignment vertical="top" wrapText="1"/>
    </xf>
    <xf numFmtId="0" fontId="11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188" fontId="9" fillId="0" borderId="0" xfId="1" applyFont="1" applyFill="1" applyAlignment="1">
      <alignment horizontal="center"/>
    </xf>
    <xf numFmtId="188" fontId="9" fillId="0" borderId="0" xfId="1" quotePrefix="1" applyFont="1" applyFill="1" applyAlignment="1">
      <alignment horizontal="center"/>
    </xf>
    <xf numFmtId="188" fontId="7" fillId="0" borderId="2" xfId="1" quotePrefix="1" applyFont="1" applyFill="1" applyBorder="1" applyAlignment="1">
      <alignment horizontal="center"/>
    </xf>
    <xf numFmtId="188" fontId="7" fillId="0" borderId="0" xfId="1" quotePrefix="1" applyFont="1" applyFill="1" applyAlignment="1">
      <alignment horizontal="center"/>
    </xf>
    <xf numFmtId="191" fontId="9" fillId="0" borderId="1" xfId="1" applyNumberFormat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vertical="center" wrapText="1"/>
    </xf>
    <xf numFmtId="49" fontId="16" fillId="0" borderId="0" xfId="0" applyNumberFormat="1" applyFont="1"/>
    <xf numFmtId="191" fontId="9" fillId="0" borderId="1" xfId="1" applyNumberFormat="1" applyFont="1" applyFill="1" applyBorder="1" applyAlignment="1"/>
    <xf numFmtId="191" fontId="7" fillId="0" borderId="2" xfId="1" applyNumberFormat="1" applyFont="1" applyFill="1" applyBorder="1" applyAlignment="1">
      <alignment horizontal="right"/>
    </xf>
    <xf numFmtId="191" fontId="7" fillId="0" borderId="0" xfId="1" applyNumberFormat="1" applyFont="1" applyFill="1" applyBorder="1" applyAlignment="1">
      <alignment horizontal="right"/>
    </xf>
    <xf numFmtId="37" fontId="6" fillId="0" borderId="0" xfId="14" applyNumberFormat="1" applyFont="1" applyAlignment="1">
      <alignment horizontal="center" vertical="top"/>
    </xf>
    <xf numFmtId="191" fontId="7" fillId="0" borderId="1" xfId="1" applyNumberFormat="1" applyFont="1" applyFill="1" applyBorder="1" applyAlignment="1">
      <alignment horizontal="right"/>
    </xf>
    <xf numFmtId="188" fontId="7" fillId="0" borderId="0" xfId="1" applyFont="1" applyFill="1" applyAlignment="1">
      <alignment horizontal="right"/>
    </xf>
    <xf numFmtId="191" fontId="7" fillId="0" borderId="4" xfId="1" applyNumberFormat="1" applyFont="1" applyFill="1" applyBorder="1"/>
    <xf numFmtId="191" fontId="7" fillId="0" borderId="0" xfId="1" applyNumberFormat="1" applyFont="1" applyFill="1" applyAlignment="1">
      <alignment wrapText="1"/>
    </xf>
    <xf numFmtId="193" fontId="7" fillId="0" borderId="3" xfId="8" applyNumberFormat="1" applyFont="1" applyBorder="1" applyAlignment="1">
      <alignment horizontal="right"/>
    </xf>
    <xf numFmtId="190" fontId="7" fillId="0" borderId="0" xfId="0" applyNumberFormat="1" applyFont="1" applyAlignment="1">
      <alignment horizontal="right"/>
    </xf>
    <xf numFmtId="188" fontId="9" fillId="0" borderId="0" xfId="0" applyNumberFormat="1" applyFont="1"/>
    <xf numFmtId="37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37" fontId="5" fillId="0" borderId="0" xfId="14" applyNumberFormat="1" applyFont="1" applyAlignment="1">
      <alignment horizontal="left" vertical="top"/>
    </xf>
    <xf numFmtId="37" fontId="6" fillId="0" borderId="0" xfId="14" applyNumberFormat="1" applyFont="1" applyAlignment="1">
      <alignment horizontal="centerContinuous" vertical="top"/>
    </xf>
    <xf numFmtId="38" fontId="4" fillId="0" borderId="0" xfId="14" applyNumberFormat="1" applyFont="1" applyAlignment="1">
      <alignment horizontal="centerContinuous" vertical="top"/>
    </xf>
    <xf numFmtId="37" fontId="4" fillId="0" borderId="0" xfId="14" applyNumberFormat="1" applyFont="1" applyAlignment="1">
      <alignment horizontal="centerContinuous" vertical="top"/>
    </xf>
    <xf numFmtId="191" fontId="4" fillId="0" borderId="0" xfId="15" applyNumberFormat="1" applyFont="1" applyFill="1" applyAlignment="1">
      <alignment horizontal="centerContinuous" vertical="top"/>
    </xf>
    <xf numFmtId="37" fontId="4" fillId="0" borderId="0" xfId="14" applyNumberFormat="1" applyFont="1" applyAlignment="1">
      <alignment vertical="top"/>
    </xf>
    <xf numFmtId="37" fontId="5" fillId="0" borderId="0" xfId="14" applyNumberFormat="1" applyFont="1" applyAlignment="1">
      <alignment vertical="top"/>
    </xf>
    <xf numFmtId="37" fontId="12" fillId="0" borderId="0" xfId="14" applyNumberFormat="1" applyFont="1" applyAlignment="1">
      <alignment horizontal="center" vertical="top"/>
    </xf>
    <xf numFmtId="37" fontId="5" fillId="0" borderId="0" xfId="14" applyNumberFormat="1" applyFont="1" applyAlignment="1">
      <alignment horizontal="center" vertical="top"/>
    </xf>
    <xf numFmtId="37" fontId="19" fillId="0" borderId="0" xfId="14" applyNumberFormat="1" applyFont="1" applyAlignment="1">
      <alignment horizontal="center" vertical="top"/>
    </xf>
    <xf numFmtId="37" fontId="12" fillId="0" borderId="0" xfId="14" applyNumberFormat="1" applyFont="1" applyAlignment="1">
      <alignment vertical="top"/>
    </xf>
    <xf numFmtId="38" fontId="4" fillId="0" borderId="0" xfId="14" applyNumberFormat="1" applyFont="1" applyAlignment="1">
      <alignment vertical="top"/>
    </xf>
    <xf numFmtId="191" fontId="4" fillId="0" borderId="0" xfId="15" applyNumberFormat="1" applyFont="1" applyFill="1" applyAlignment="1">
      <alignment vertical="top"/>
    </xf>
    <xf numFmtId="37" fontId="4" fillId="0" borderId="0" xfId="14" quotePrefix="1" applyNumberFormat="1" applyFont="1" applyAlignment="1">
      <alignment horizontal="left" vertical="top"/>
    </xf>
    <xf numFmtId="187" fontId="4" fillId="0" borderId="0" xfId="14" applyNumberFormat="1" applyFont="1" applyAlignment="1">
      <alignment horizontal="center" vertical="top"/>
    </xf>
    <xf numFmtId="187" fontId="4" fillId="0" borderId="0" xfId="15" applyNumberFormat="1" applyFont="1" applyFill="1" applyAlignment="1">
      <alignment horizontal="center" vertical="top"/>
    </xf>
    <xf numFmtId="37" fontId="4" fillId="0" borderId="0" xfId="14" applyNumberFormat="1" applyFont="1" applyAlignment="1">
      <alignment horizontal="left" vertical="top"/>
    </xf>
    <xf numFmtId="187" fontId="4" fillId="0" borderId="0" xfId="14" applyNumberFormat="1" applyFont="1" applyAlignment="1">
      <alignment horizontal="right" vertical="top"/>
    </xf>
    <xf numFmtId="188" fontId="4" fillId="0" borderId="0" xfId="1" applyFont="1" applyFill="1" applyAlignment="1">
      <alignment horizontal="center" vertical="top"/>
    </xf>
    <xf numFmtId="188" fontId="4" fillId="0" borderId="0" xfId="15" applyFont="1" applyFill="1" applyAlignment="1">
      <alignment horizontal="right" vertical="top"/>
    </xf>
    <xf numFmtId="187" fontId="5" fillId="0" borderId="2" xfId="14" applyNumberFormat="1" applyFont="1" applyBorder="1" applyAlignment="1">
      <alignment horizontal="center" vertical="top"/>
    </xf>
    <xf numFmtId="187" fontId="5" fillId="0" borderId="0" xfId="14" applyNumberFormat="1" applyFont="1" applyAlignment="1">
      <alignment horizontal="center" vertical="top"/>
    </xf>
    <xf numFmtId="187" fontId="5" fillId="0" borderId="0" xfId="15" applyNumberFormat="1" applyFont="1" applyFill="1" applyBorder="1" applyAlignment="1">
      <alignment horizontal="center" vertical="top"/>
    </xf>
    <xf numFmtId="188" fontId="4" fillId="0" borderId="0" xfId="1" applyFont="1" applyFill="1" applyAlignment="1">
      <alignment horizontal="right" vertical="top"/>
    </xf>
    <xf numFmtId="187" fontId="5" fillId="0" borderId="3" xfId="14" applyNumberFormat="1" applyFont="1" applyBorder="1" applyAlignment="1">
      <alignment horizontal="center" vertical="top"/>
    </xf>
    <xf numFmtId="191" fontId="4" fillId="0" borderId="0" xfId="15" applyNumberFormat="1" applyFont="1" applyFill="1" applyAlignment="1">
      <alignment horizontal="center" vertical="top"/>
    </xf>
    <xf numFmtId="191" fontId="4" fillId="0" borderId="0" xfId="1" applyNumberFormat="1" applyFont="1" applyFill="1" applyAlignment="1">
      <alignment horizontal="right" vertical="top"/>
    </xf>
    <xf numFmtId="191" fontId="4" fillId="0" borderId="0" xfId="15" applyNumberFormat="1" applyFont="1" applyFill="1" applyBorder="1" applyAlignment="1">
      <alignment horizontal="center" vertical="top"/>
    </xf>
    <xf numFmtId="39" fontId="4" fillId="0" borderId="0" xfId="14" applyNumberFormat="1" applyFont="1" applyAlignment="1">
      <alignment vertical="top"/>
    </xf>
    <xf numFmtId="187" fontId="4" fillId="0" borderId="1" xfId="14" applyNumberFormat="1" applyFont="1" applyBorder="1" applyAlignment="1">
      <alignment horizontal="right" vertical="top"/>
    </xf>
    <xf numFmtId="191" fontId="4" fillId="0" borderId="1" xfId="1" applyNumberFormat="1" applyFont="1" applyFill="1" applyBorder="1" applyAlignment="1">
      <alignment horizontal="right" vertical="top"/>
    </xf>
    <xf numFmtId="187" fontId="5" fillId="0" borderId="1" xfId="14" applyNumberFormat="1" applyFont="1" applyBorder="1" applyAlignment="1">
      <alignment horizontal="center" vertical="top"/>
    </xf>
    <xf numFmtId="187" fontId="5" fillId="0" borderId="0" xfId="14" applyNumberFormat="1" applyFont="1" applyAlignment="1">
      <alignment horizontal="right" vertical="top"/>
    </xf>
    <xf numFmtId="0" fontId="6" fillId="0" borderId="0" xfId="14" applyFont="1" applyAlignment="1">
      <alignment horizontal="center" vertical="top"/>
    </xf>
    <xf numFmtId="37" fontId="6" fillId="0" borderId="0" xfId="14" applyNumberFormat="1" applyFont="1" applyAlignment="1">
      <alignment vertical="top"/>
    </xf>
    <xf numFmtId="187" fontId="4" fillId="0" borderId="3" xfId="14" applyNumberFormat="1" applyFont="1" applyBorder="1" applyAlignment="1">
      <alignment horizontal="center" vertical="top"/>
    </xf>
    <xf numFmtId="37" fontId="4" fillId="0" borderId="0" xfId="14" applyNumberFormat="1" applyFont="1" applyAlignment="1">
      <alignment horizontal="left" vertical="top" indent="1"/>
    </xf>
    <xf numFmtId="187" fontId="22" fillId="0" borderId="0" xfId="14" applyNumberFormat="1" applyFont="1" applyAlignment="1">
      <alignment horizontal="center" vertical="top"/>
    </xf>
    <xf numFmtId="187" fontId="22" fillId="0" borderId="0" xfId="15" applyNumberFormat="1" applyFont="1" applyFill="1" applyAlignment="1">
      <alignment horizontal="center" vertical="top"/>
    </xf>
    <xf numFmtId="188" fontId="4" fillId="0" borderId="0" xfId="15" applyFont="1" applyFill="1" applyAlignment="1">
      <alignment horizontal="center" vertical="top"/>
    </xf>
    <xf numFmtId="188" fontId="4" fillId="0" borderId="0" xfId="15" applyFont="1" applyFill="1" applyBorder="1" applyAlignment="1">
      <alignment horizontal="center" vertical="top"/>
    </xf>
    <xf numFmtId="37" fontId="22" fillId="0" borderId="0" xfId="14" applyNumberFormat="1" applyFont="1" applyAlignment="1">
      <alignment vertical="top"/>
    </xf>
    <xf numFmtId="37" fontId="4" fillId="0" borderId="0" xfId="14" applyNumberFormat="1" applyFont="1" applyAlignment="1">
      <alignment horizontal="left" vertical="top" indent="2"/>
    </xf>
    <xf numFmtId="187" fontId="22" fillId="0" borderId="1" xfId="14" applyNumberFormat="1" applyFont="1" applyBorder="1" applyAlignment="1">
      <alignment horizontal="center" vertical="top"/>
    </xf>
    <xf numFmtId="188" fontId="4" fillId="0" borderId="1" xfId="1" applyFont="1" applyFill="1" applyBorder="1" applyAlignment="1">
      <alignment horizontal="center" vertical="top"/>
    </xf>
    <xf numFmtId="0" fontId="5" fillId="0" borderId="0" xfId="14" applyFont="1" applyAlignment="1">
      <alignment horizontal="left" vertical="top"/>
    </xf>
    <xf numFmtId="187" fontId="23" fillId="0" borderId="0" xfId="14" applyNumberFormat="1" applyFont="1" applyAlignment="1">
      <alignment horizontal="center" vertical="top"/>
    </xf>
    <xf numFmtId="0" fontId="4" fillId="0" borderId="0" xfId="14" applyFont="1" applyAlignment="1">
      <alignment horizontal="left" vertical="top"/>
    </xf>
    <xf numFmtId="188" fontId="4" fillId="0" borderId="1" xfId="15" applyFont="1" applyFill="1" applyBorder="1" applyAlignment="1">
      <alignment horizontal="right" vertical="top"/>
    </xf>
    <xf numFmtId="188" fontId="20" fillId="0" borderId="0" xfId="15" applyFont="1" applyFill="1" applyAlignment="1">
      <alignment vertical="top"/>
    </xf>
    <xf numFmtId="188" fontId="20" fillId="0" borderId="0" xfId="15" applyFont="1" applyFill="1" applyBorder="1" applyAlignment="1">
      <alignment vertical="top"/>
    </xf>
    <xf numFmtId="194" fontId="4" fillId="0" borderId="0" xfId="14" applyNumberFormat="1" applyFont="1" applyAlignment="1">
      <alignment vertical="top"/>
    </xf>
    <xf numFmtId="187" fontId="4" fillId="0" borderId="0" xfId="15" applyNumberFormat="1" applyFont="1" applyFill="1" applyBorder="1" applyAlignment="1">
      <alignment vertical="top"/>
    </xf>
    <xf numFmtId="187" fontId="4" fillId="0" borderId="0" xfId="15" applyNumberFormat="1" applyFont="1" applyFill="1" applyAlignment="1">
      <alignment vertical="top"/>
    </xf>
    <xf numFmtId="187" fontId="0" fillId="0" borderId="0" xfId="14" applyNumberFormat="1" applyFont="1" applyAlignment="1">
      <alignment horizontal="right" vertical="top"/>
    </xf>
    <xf numFmtId="187" fontId="0" fillId="0" borderId="0" xfId="14" applyNumberFormat="1" applyFont="1" applyAlignment="1">
      <alignment horizontal="center" vertical="top"/>
    </xf>
    <xf numFmtId="17" fontId="9" fillId="0" borderId="0" xfId="0" applyNumberFormat="1" applyFont="1"/>
    <xf numFmtId="9" fontId="9" fillId="0" borderId="0" xfId="0" applyNumberFormat="1" applyFont="1"/>
    <xf numFmtId="0" fontId="9" fillId="0" borderId="0" xfId="0" quotePrefix="1" applyFont="1"/>
    <xf numFmtId="195" fontId="7" fillId="0" borderId="3" xfId="8" applyNumberFormat="1" applyFont="1" applyBorder="1" applyAlignment="1">
      <alignment horizontal="right"/>
    </xf>
    <xf numFmtId="0" fontId="24" fillId="0" borderId="0" xfId="14" applyFont="1" applyAlignment="1">
      <alignment vertical="center"/>
    </xf>
    <xf numFmtId="37" fontId="25" fillId="0" borderId="0" xfId="14" applyNumberFormat="1" applyFont="1" applyAlignment="1">
      <alignment horizontal="center" vertical="top"/>
    </xf>
    <xf numFmtId="37" fontId="6" fillId="0" borderId="0" xfId="14" applyNumberFormat="1" applyFont="1" applyAlignment="1">
      <alignment horizontal="left" vertical="top"/>
    </xf>
    <xf numFmtId="0" fontId="8" fillId="0" borderId="0" xfId="12" applyFont="1" applyAlignment="1">
      <alignment horizontal="center" vertical="top"/>
    </xf>
    <xf numFmtId="37" fontId="4" fillId="0" borderId="0" xfId="14" applyNumberFormat="1" applyFont="1" applyAlignment="1">
      <alignment horizontal="right" vertical="top"/>
    </xf>
    <xf numFmtId="37" fontId="5" fillId="0" borderId="0" xfId="14" applyNumberFormat="1" applyFont="1" applyAlignment="1">
      <alignment horizontal="center" vertical="top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18">
    <cellStyle name="Comma" xfId="1" builtinId="3"/>
    <cellStyle name="Comma 10" xfId="2" xr:uid="{00000000-0005-0000-0000-000001000000}"/>
    <cellStyle name="Comma 17" xfId="3" xr:uid="{00000000-0005-0000-0000-000002000000}"/>
    <cellStyle name="Comma 2" xfId="9" xr:uid="{00000000-0005-0000-0000-000003000000}"/>
    <cellStyle name="Comma 2 2" xfId="15" xr:uid="{8D7A5BA2-2F81-4D87-9F57-A918CE708EB1}"/>
    <cellStyle name="Normal" xfId="0" builtinId="0"/>
    <cellStyle name="Normal 2" xfId="12" xr:uid="{71DBE0CC-498A-4960-8CF0-4BA9B1BCF81B}"/>
    <cellStyle name="Normal 2 2" xfId="17" xr:uid="{A965E82B-49F5-4DC9-AA8B-1AE524B592ED}"/>
    <cellStyle name="Normal 2 3" xfId="14" xr:uid="{89436238-45F3-4108-A417-11686D03F0AD}"/>
    <cellStyle name="Normal 3" xfId="4" xr:uid="{00000000-0005-0000-0000-000005000000}"/>
    <cellStyle name="Normal 3 2" xfId="11" xr:uid="{8AA25B99-1B97-4DD9-977D-741151F4F4DD}"/>
    <cellStyle name="Normal 4" xfId="8" xr:uid="{00000000-0005-0000-0000-000006000000}"/>
    <cellStyle name="Normal 5" xfId="13" xr:uid="{5F8CD5A7-8A73-40E8-B56B-728A8BB5C525}"/>
    <cellStyle name="Normal 69" xfId="5" xr:uid="{00000000-0005-0000-0000-000007000000}"/>
    <cellStyle name="Normal_pre356a081b-09t-1 Rev 2" xfId="6" xr:uid="{00000000-0005-0000-0000-000008000000}"/>
    <cellStyle name="Percent" xfId="7" builtinId="5"/>
    <cellStyle name="Percent 2" xfId="16" xr:uid="{4EBF6F7F-6D86-4827-935D-8BC86FF745DB}"/>
    <cellStyle name="เครื่องหมายจุลภาค 14" xfId="10" xr:uid="{32287850-DFA6-474B-A275-96C5C116D885}"/>
  </cellStyles>
  <dxfs count="0"/>
  <tableStyles count="0" defaultTableStyle="TableStyleMedium9" defaultPivotStyle="PivotStyleLight16"/>
  <colors>
    <mruColors>
      <color rgb="FFCC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A1F23-0126-40F0-9F77-F3B637A7BA9D}">
  <dimension ref="A1:M112"/>
  <sheetViews>
    <sheetView view="pageBreakPreview" zoomScale="85" zoomScaleNormal="80" zoomScaleSheetLayoutView="85" workbookViewId="0">
      <selection activeCell="A116" sqref="A116"/>
    </sheetView>
  </sheetViews>
  <sheetFormatPr defaultColWidth="10.81640625" defaultRowHeight="23"/>
  <cols>
    <col min="1" max="1" width="50.453125" style="110" customWidth="1"/>
    <col min="2" max="2" width="8.90625" style="94" customWidth="1"/>
    <col min="3" max="3" width="0.90625" style="94" customWidth="1"/>
    <col min="4" max="4" width="13.36328125" style="116" customWidth="1"/>
    <col min="5" max="5" width="0.90625" style="110" customWidth="1"/>
    <col min="6" max="6" width="12.08984375" style="116" customWidth="1"/>
    <col min="7" max="7" width="0.90625" style="110" customWidth="1"/>
    <col min="8" max="8" width="13.36328125" style="117" customWidth="1"/>
    <col min="9" max="9" width="0.90625" style="110" customWidth="1"/>
    <col min="10" max="10" width="12.08984375" style="117" customWidth="1"/>
    <col min="11" max="12" width="13.90625" style="110" bestFit="1" customWidth="1"/>
    <col min="13" max="13" width="21.90625" style="110" customWidth="1"/>
    <col min="14" max="16384" width="10.81640625" style="110"/>
  </cols>
  <sheetData>
    <row r="1" spans="1:10" ht="22.5" customHeight="1">
      <c r="A1" s="105" t="s">
        <v>80</v>
      </c>
      <c r="B1" s="106"/>
      <c r="C1" s="106"/>
      <c r="D1" s="107"/>
      <c r="E1" s="108"/>
      <c r="F1" s="107"/>
      <c r="G1" s="108"/>
      <c r="H1" s="109"/>
      <c r="I1" s="108"/>
      <c r="J1" s="109"/>
    </row>
    <row r="2" spans="1:10" ht="22.5" customHeight="1">
      <c r="A2" s="105" t="s">
        <v>47</v>
      </c>
      <c r="B2" s="106"/>
      <c r="C2" s="106"/>
      <c r="D2" s="107"/>
      <c r="E2" s="108"/>
      <c r="F2" s="107"/>
      <c r="G2" s="108"/>
      <c r="H2" s="109"/>
      <c r="I2" s="108"/>
      <c r="J2" s="109"/>
    </row>
    <row r="3" spans="1:10" ht="22.5" customHeight="1">
      <c r="A3" s="169" t="s">
        <v>63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0" s="111" customFormat="1" ht="22.5" customHeight="1">
      <c r="B4" s="112"/>
      <c r="C4" s="112"/>
      <c r="D4" s="170" t="s">
        <v>30</v>
      </c>
      <c r="E4" s="170"/>
      <c r="F4" s="170"/>
      <c r="H4" s="170" t="s">
        <v>40</v>
      </c>
      <c r="I4" s="170"/>
      <c r="J4" s="170"/>
    </row>
    <row r="5" spans="1:10" s="111" customFormat="1" ht="22.5" customHeight="1">
      <c r="B5" s="112"/>
      <c r="C5" s="112"/>
      <c r="D5" s="69" t="s">
        <v>175</v>
      </c>
      <c r="E5" s="69"/>
      <c r="F5" s="69" t="s">
        <v>59</v>
      </c>
      <c r="G5" s="85"/>
      <c r="H5" s="69" t="s">
        <v>175</v>
      </c>
      <c r="I5" s="69"/>
      <c r="J5" s="69" t="s">
        <v>59</v>
      </c>
    </row>
    <row r="6" spans="1:10" ht="22.5" customHeight="1">
      <c r="A6" s="105" t="s">
        <v>2</v>
      </c>
      <c r="B6" s="94" t="s">
        <v>1</v>
      </c>
      <c r="D6" s="69">
        <v>2566</v>
      </c>
      <c r="E6" s="69"/>
      <c r="F6" s="69">
        <v>2565</v>
      </c>
      <c r="G6" s="69"/>
      <c r="H6" s="69">
        <v>2566</v>
      </c>
      <c r="I6" s="69"/>
      <c r="J6" s="69">
        <v>2565</v>
      </c>
    </row>
    <row r="7" spans="1:10" ht="22.5" customHeight="1">
      <c r="A7" s="105" t="s">
        <v>201</v>
      </c>
      <c r="D7" s="69" t="s">
        <v>78</v>
      </c>
      <c r="E7" s="69"/>
      <c r="F7" s="69"/>
      <c r="G7" s="69"/>
      <c r="H7" s="69" t="s">
        <v>78</v>
      </c>
      <c r="I7" s="69"/>
      <c r="J7" s="69"/>
    </row>
    <row r="8" spans="1:10" ht="22.5" customHeight="1">
      <c r="B8" s="114"/>
      <c r="C8" s="114"/>
      <c r="D8" s="168" t="s">
        <v>72</v>
      </c>
      <c r="E8" s="168"/>
      <c r="F8" s="168"/>
      <c r="G8" s="168"/>
      <c r="H8" s="168"/>
      <c r="I8" s="168"/>
      <c r="J8" s="168"/>
    </row>
    <row r="9" spans="1:10" ht="22.5" customHeight="1">
      <c r="A9" s="115" t="s">
        <v>3</v>
      </c>
    </row>
    <row r="10" spans="1:10" ht="22.5" customHeight="1">
      <c r="A10" s="118" t="s">
        <v>29</v>
      </c>
      <c r="D10" s="119">
        <v>127753</v>
      </c>
      <c r="E10" s="119"/>
      <c r="F10" s="119">
        <v>107214</v>
      </c>
      <c r="G10" s="119"/>
      <c r="H10" s="120">
        <v>116084</v>
      </c>
      <c r="I10" s="119"/>
      <c r="J10" s="120">
        <v>80882</v>
      </c>
    </row>
    <row r="11" spans="1:10" ht="22.5" customHeight="1">
      <c r="A11" s="121" t="s">
        <v>197</v>
      </c>
      <c r="B11" s="94">
        <v>2</v>
      </c>
      <c r="D11" s="119">
        <v>60673</v>
      </c>
      <c r="E11" s="122"/>
      <c r="F11" s="119">
        <v>56350</v>
      </c>
      <c r="G11" s="119"/>
      <c r="H11" s="120">
        <v>32246</v>
      </c>
      <c r="I11" s="119"/>
      <c r="J11" s="120">
        <v>49002</v>
      </c>
    </row>
    <row r="12" spans="1:10" ht="22.5" customHeight="1">
      <c r="A12" s="121" t="s">
        <v>198</v>
      </c>
      <c r="B12" s="94">
        <v>2</v>
      </c>
      <c r="D12" s="119">
        <v>90774</v>
      </c>
      <c r="E12" s="122"/>
      <c r="F12" s="119">
        <v>76701</v>
      </c>
      <c r="G12" s="119"/>
      <c r="H12" s="120">
        <v>66910</v>
      </c>
      <c r="I12" s="119"/>
      <c r="J12" s="120">
        <v>81366</v>
      </c>
    </row>
    <row r="13" spans="1:10" ht="22.5" customHeight="1">
      <c r="A13" s="121" t="s">
        <v>99</v>
      </c>
      <c r="B13" s="94">
        <v>2</v>
      </c>
      <c r="D13" s="123">
        <v>0</v>
      </c>
      <c r="E13" s="124"/>
      <c r="F13" s="123">
        <v>0</v>
      </c>
      <c r="G13" s="119"/>
      <c r="H13" s="120">
        <v>1645064</v>
      </c>
      <c r="I13" s="119"/>
      <c r="J13" s="120">
        <v>1636452</v>
      </c>
    </row>
    <row r="14" spans="1:10" ht="22.5" customHeight="1">
      <c r="A14" s="110" t="s">
        <v>141</v>
      </c>
      <c r="B14" s="167" t="s">
        <v>217</v>
      </c>
      <c r="D14" s="119">
        <v>922854</v>
      </c>
      <c r="E14" s="119"/>
      <c r="F14" s="119">
        <v>921798</v>
      </c>
      <c r="G14" s="119"/>
      <c r="H14" s="120">
        <v>622538</v>
      </c>
      <c r="I14" s="119"/>
      <c r="J14" s="120">
        <v>622538</v>
      </c>
    </row>
    <row r="15" spans="1:10" ht="22.5" customHeight="1">
      <c r="A15" s="110" t="s">
        <v>123</v>
      </c>
      <c r="D15" s="119"/>
      <c r="E15" s="119"/>
      <c r="F15" s="119"/>
      <c r="G15" s="119"/>
      <c r="H15" s="120"/>
      <c r="I15" s="119"/>
      <c r="J15" s="120"/>
    </row>
    <row r="16" spans="1:10" ht="22.5" customHeight="1">
      <c r="A16" s="110" t="s">
        <v>142</v>
      </c>
      <c r="D16" s="119">
        <v>214</v>
      </c>
      <c r="E16" s="119"/>
      <c r="F16" s="119">
        <v>213</v>
      </c>
      <c r="G16" s="119"/>
      <c r="H16" s="119">
        <v>214</v>
      </c>
      <c r="I16" s="119"/>
      <c r="J16" s="120">
        <v>213</v>
      </c>
    </row>
    <row r="17" spans="1:10" ht="22.5" customHeight="1">
      <c r="A17" s="111" t="s">
        <v>4</v>
      </c>
      <c r="D17" s="125">
        <v>1202268</v>
      </c>
      <c r="E17" s="126"/>
      <c r="F17" s="125">
        <v>1162276</v>
      </c>
      <c r="G17" s="126"/>
      <c r="H17" s="125">
        <v>2483056</v>
      </c>
      <c r="I17" s="126"/>
      <c r="J17" s="125">
        <v>2470453</v>
      </c>
    </row>
    <row r="18" spans="1:10" ht="22.5" customHeight="1">
      <c r="A18" s="111"/>
      <c r="D18" s="126"/>
      <c r="E18" s="126"/>
      <c r="F18" s="126"/>
      <c r="G18" s="126"/>
      <c r="H18" s="127"/>
      <c r="I18" s="126"/>
      <c r="J18" s="127"/>
    </row>
    <row r="19" spans="1:10" ht="22.5" customHeight="1">
      <c r="A19" s="115" t="s">
        <v>5</v>
      </c>
      <c r="D19" s="119"/>
      <c r="E19" s="119"/>
      <c r="F19" s="119"/>
      <c r="G19" s="119"/>
      <c r="H19" s="120"/>
      <c r="I19" s="119"/>
      <c r="J19" s="120"/>
    </row>
    <row r="20" spans="1:10" ht="22.5" customHeight="1">
      <c r="A20" s="110" t="s">
        <v>103</v>
      </c>
      <c r="B20" s="94">
        <v>5</v>
      </c>
      <c r="D20" s="119">
        <v>1000</v>
      </c>
      <c r="E20" s="119"/>
      <c r="F20" s="119">
        <v>1000</v>
      </c>
      <c r="G20" s="119"/>
      <c r="H20" s="123">
        <v>0</v>
      </c>
      <c r="I20" s="119"/>
      <c r="J20" s="123">
        <v>0</v>
      </c>
    </row>
    <row r="21" spans="1:10" ht="22.5" customHeight="1">
      <c r="A21" s="110" t="s">
        <v>173</v>
      </c>
      <c r="D21" s="119"/>
      <c r="E21" s="119"/>
      <c r="F21" s="119"/>
      <c r="G21" s="119"/>
      <c r="H21" s="120"/>
      <c r="I21" s="119"/>
      <c r="J21" s="120"/>
    </row>
    <row r="22" spans="1:10" ht="22.5" customHeight="1">
      <c r="A22" s="110" t="s">
        <v>174</v>
      </c>
      <c r="D22" s="119">
        <v>658294</v>
      </c>
      <c r="E22" s="119"/>
      <c r="F22" s="119">
        <v>650074</v>
      </c>
      <c r="G22" s="119"/>
      <c r="H22" s="123">
        <v>0</v>
      </c>
      <c r="I22" s="119"/>
      <c r="J22" s="123">
        <v>0</v>
      </c>
    </row>
    <row r="23" spans="1:10" ht="22.5" customHeight="1">
      <c r="A23" s="110" t="s">
        <v>104</v>
      </c>
      <c r="D23" s="119">
        <v>1108</v>
      </c>
      <c r="E23" s="122"/>
      <c r="F23" s="119">
        <v>1108</v>
      </c>
      <c r="G23" s="122"/>
      <c r="H23" s="119">
        <v>90</v>
      </c>
      <c r="I23" s="122"/>
      <c r="J23" s="119">
        <v>90</v>
      </c>
    </row>
    <row r="24" spans="1:10" ht="22.5" customHeight="1">
      <c r="A24" s="110" t="s">
        <v>41</v>
      </c>
      <c r="D24" s="123">
        <v>0</v>
      </c>
      <c r="E24" s="124"/>
      <c r="F24" s="123">
        <v>0</v>
      </c>
      <c r="G24" s="122"/>
      <c r="H24" s="119">
        <v>6807374</v>
      </c>
      <c r="I24" s="122"/>
      <c r="J24" s="160">
        <v>6807374</v>
      </c>
    </row>
    <row r="25" spans="1:10" ht="22.5" customHeight="1">
      <c r="A25" s="121" t="s">
        <v>108</v>
      </c>
      <c r="B25" s="94">
        <v>2</v>
      </c>
      <c r="D25" s="119">
        <v>4935897</v>
      </c>
      <c r="E25" s="119"/>
      <c r="F25" s="119">
        <v>4825008</v>
      </c>
      <c r="G25" s="119"/>
      <c r="H25" s="119">
        <v>5758025</v>
      </c>
      <c r="I25" s="119"/>
      <c r="J25" s="119">
        <v>5630584</v>
      </c>
    </row>
    <row r="26" spans="1:10" ht="22.5" customHeight="1">
      <c r="A26" s="121" t="s">
        <v>48</v>
      </c>
      <c r="B26" s="94" t="s">
        <v>208</v>
      </c>
      <c r="D26" s="119">
        <v>22482708</v>
      </c>
      <c r="E26" s="122"/>
      <c r="F26" s="119">
        <v>22507018</v>
      </c>
      <c r="G26" s="122"/>
      <c r="H26" s="119">
        <v>10281466</v>
      </c>
      <c r="I26" s="122"/>
      <c r="J26" s="119">
        <v>10300290</v>
      </c>
    </row>
    <row r="27" spans="1:10" ht="22.5" customHeight="1">
      <c r="A27" s="118" t="s">
        <v>143</v>
      </c>
      <c r="B27" s="94">
        <v>2</v>
      </c>
      <c r="D27" s="119">
        <v>473091</v>
      </c>
      <c r="E27" s="122"/>
      <c r="F27" s="119">
        <v>475425</v>
      </c>
      <c r="G27" s="122"/>
      <c r="H27" s="119">
        <v>34668</v>
      </c>
      <c r="I27" s="122"/>
      <c r="J27" s="119">
        <v>22382</v>
      </c>
    </row>
    <row r="28" spans="1:10" ht="22.5" customHeight="1">
      <c r="A28" s="110" t="s">
        <v>43</v>
      </c>
      <c r="D28" s="119">
        <v>1824</v>
      </c>
      <c r="E28" s="122"/>
      <c r="F28" s="119">
        <v>2062</v>
      </c>
      <c r="G28" s="122"/>
      <c r="H28" s="119">
        <v>1351</v>
      </c>
      <c r="I28" s="122"/>
      <c r="J28" s="119">
        <v>1560</v>
      </c>
    </row>
    <row r="29" spans="1:10" ht="22.5" customHeight="1">
      <c r="A29" s="121" t="s">
        <v>110</v>
      </c>
      <c r="D29" s="119">
        <v>75519</v>
      </c>
      <c r="E29" s="122"/>
      <c r="F29" s="119">
        <v>77389</v>
      </c>
      <c r="G29" s="122"/>
      <c r="H29" s="123">
        <v>0</v>
      </c>
      <c r="I29" s="128"/>
      <c r="J29" s="123">
        <v>0</v>
      </c>
    </row>
    <row r="30" spans="1:10" ht="22.5" customHeight="1">
      <c r="A30" s="110" t="s">
        <v>18</v>
      </c>
      <c r="D30" s="119">
        <v>7334</v>
      </c>
      <c r="E30" s="122"/>
      <c r="F30" s="119">
        <v>7382</v>
      </c>
      <c r="G30" s="122"/>
      <c r="H30" s="119">
        <v>522</v>
      </c>
      <c r="I30" s="122"/>
      <c r="J30" s="119">
        <v>522</v>
      </c>
    </row>
    <row r="31" spans="1:10" ht="22.5" customHeight="1">
      <c r="A31" s="111" t="s">
        <v>6</v>
      </c>
      <c r="D31" s="125">
        <v>28636775</v>
      </c>
      <c r="E31" s="126"/>
      <c r="F31" s="125">
        <v>28546466</v>
      </c>
      <c r="G31" s="126"/>
      <c r="H31" s="125">
        <v>22883496</v>
      </c>
      <c r="I31" s="126"/>
      <c r="J31" s="125">
        <v>22762802</v>
      </c>
    </row>
    <row r="32" spans="1:10" ht="22.5" customHeight="1">
      <c r="A32" s="111"/>
      <c r="D32" s="126"/>
      <c r="E32" s="126"/>
      <c r="F32" s="126"/>
      <c r="G32" s="126"/>
      <c r="H32" s="126"/>
      <c r="I32" s="126"/>
      <c r="J32" s="126"/>
    </row>
    <row r="33" spans="1:13" ht="22.5" customHeight="1" thickBot="1">
      <c r="A33" s="111" t="s">
        <v>7</v>
      </c>
      <c r="D33" s="129">
        <v>29839043</v>
      </c>
      <c r="E33" s="126"/>
      <c r="F33" s="129">
        <v>29708742</v>
      </c>
      <c r="G33" s="126"/>
      <c r="H33" s="129">
        <v>25366552</v>
      </c>
      <c r="I33" s="126"/>
      <c r="J33" s="129">
        <v>25233255</v>
      </c>
    </row>
    <row r="34" spans="1:13" ht="22.5" customHeight="1" thickTop="1"/>
    <row r="35" spans="1:13" ht="22.5" customHeight="1">
      <c r="A35" s="105" t="s">
        <v>80</v>
      </c>
      <c r="B35" s="106"/>
      <c r="C35" s="106"/>
      <c r="D35" s="107"/>
      <c r="E35" s="108"/>
      <c r="F35" s="107"/>
      <c r="G35" s="108"/>
      <c r="H35" s="109"/>
      <c r="I35" s="108"/>
      <c r="J35" s="109"/>
    </row>
    <row r="36" spans="1:13" ht="22.5" customHeight="1">
      <c r="A36" s="105" t="s">
        <v>144</v>
      </c>
      <c r="B36" s="106"/>
      <c r="C36" s="106"/>
      <c r="D36" s="107"/>
      <c r="E36" s="108"/>
      <c r="F36" s="107"/>
      <c r="G36" s="108"/>
      <c r="H36" s="109"/>
      <c r="I36" s="108"/>
      <c r="J36" s="109"/>
    </row>
    <row r="37" spans="1:13" ht="22.5" customHeight="1">
      <c r="A37" s="169" t="s">
        <v>63</v>
      </c>
      <c r="B37" s="169"/>
      <c r="C37" s="169"/>
      <c r="D37" s="169"/>
      <c r="E37" s="169"/>
      <c r="F37" s="169"/>
      <c r="G37" s="169"/>
      <c r="H37" s="169"/>
      <c r="I37" s="169"/>
      <c r="J37" s="169"/>
    </row>
    <row r="38" spans="1:13" s="111" customFormat="1" ht="22.5" customHeight="1">
      <c r="B38" s="112"/>
      <c r="C38" s="112"/>
      <c r="D38" s="170" t="s">
        <v>30</v>
      </c>
      <c r="E38" s="170"/>
      <c r="F38" s="170"/>
      <c r="H38" s="170" t="s">
        <v>40</v>
      </c>
      <c r="I38" s="170"/>
      <c r="J38" s="170"/>
    </row>
    <row r="39" spans="1:13" s="111" customFormat="1" ht="22.5" customHeight="1">
      <c r="B39" s="112"/>
      <c r="C39" s="112"/>
      <c r="D39" s="69" t="s">
        <v>175</v>
      </c>
      <c r="E39" s="69"/>
      <c r="F39" s="69" t="s">
        <v>59</v>
      </c>
      <c r="G39" s="85"/>
      <c r="H39" s="69" t="s">
        <v>175</v>
      </c>
      <c r="I39" s="69"/>
      <c r="J39" s="69" t="s">
        <v>59</v>
      </c>
    </row>
    <row r="40" spans="1:13" ht="22.5" customHeight="1">
      <c r="A40" s="111" t="s">
        <v>8</v>
      </c>
      <c r="B40" s="94" t="s">
        <v>1</v>
      </c>
      <c r="D40" s="69">
        <v>2566</v>
      </c>
      <c r="E40" s="69"/>
      <c r="F40" s="69">
        <v>2565</v>
      </c>
      <c r="G40" s="69"/>
      <c r="H40" s="69">
        <v>2566</v>
      </c>
      <c r="I40" s="69"/>
      <c r="J40" s="69">
        <v>2565</v>
      </c>
    </row>
    <row r="41" spans="1:13" ht="22.5" customHeight="1">
      <c r="A41" s="111"/>
      <c r="D41" s="69" t="s">
        <v>78</v>
      </c>
      <c r="E41" s="69"/>
      <c r="F41" s="69"/>
      <c r="G41" s="69"/>
      <c r="H41" s="69" t="s">
        <v>78</v>
      </c>
      <c r="I41" s="69"/>
      <c r="J41" s="69"/>
    </row>
    <row r="42" spans="1:13" ht="22.5" customHeight="1">
      <c r="B42" s="114"/>
      <c r="C42" s="114"/>
      <c r="D42" s="168" t="s">
        <v>72</v>
      </c>
      <c r="E42" s="168"/>
      <c r="F42" s="168"/>
      <c r="G42" s="168"/>
      <c r="H42" s="168"/>
      <c r="I42" s="168"/>
      <c r="J42" s="168"/>
    </row>
    <row r="43" spans="1:13" ht="22.5" customHeight="1">
      <c r="A43" s="115" t="s">
        <v>9</v>
      </c>
    </row>
    <row r="44" spans="1:13" ht="22.5" customHeight="1">
      <c r="A44" s="110" t="s">
        <v>111</v>
      </c>
      <c r="D44" s="130">
        <v>820000</v>
      </c>
      <c r="E44" s="122"/>
      <c r="F44" s="130">
        <v>820000</v>
      </c>
      <c r="G44" s="122"/>
      <c r="H44" s="130">
        <v>820000</v>
      </c>
      <c r="I44" s="122"/>
      <c r="J44" s="130">
        <v>820000</v>
      </c>
    </row>
    <row r="45" spans="1:13" ht="22.5" customHeight="1">
      <c r="A45" s="110" t="s">
        <v>124</v>
      </c>
      <c r="B45" s="94">
        <v>2</v>
      </c>
      <c r="D45" s="130">
        <v>226922</v>
      </c>
      <c r="E45" s="122"/>
      <c r="F45" s="130">
        <v>219023</v>
      </c>
      <c r="G45" s="122"/>
      <c r="H45" s="130">
        <v>76710</v>
      </c>
      <c r="I45" s="122"/>
      <c r="J45" s="130">
        <v>84634</v>
      </c>
    </row>
    <row r="46" spans="1:13" ht="22.5" customHeight="1">
      <c r="A46" s="110" t="s">
        <v>125</v>
      </c>
      <c r="D46" s="122"/>
      <c r="E46" s="122"/>
      <c r="F46" s="122"/>
      <c r="G46" s="122"/>
      <c r="H46" s="130"/>
      <c r="I46" s="122"/>
      <c r="J46" s="130"/>
    </row>
    <row r="47" spans="1:13" ht="22.5" customHeight="1">
      <c r="A47" s="110" t="s">
        <v>145</v>
      </c>
      <c r="B47" s="94">
        <v>2</v>
      </c>
      <c r="D47" s="122">
        <v>5416</v>
      </c>
      <c r="E47" s="122"/>
      <c r="F47" s="122">
        <v>5411</v>
      </c>
      <c r="G47" s="122"/>
      <c r="H47" s="122">
        <v>5343</v>
      </c>
      <c r="I47" s="122"/>
      <c r="J47" s="122">
        <v>1130</v>
      </c>
      <c r="M47" s="113"/>
    </row>
    <row r="48" spans="1:13" ht="22.5" customHeight="1">
      <c r="A48" s="110" t="s">
        <v>109</v>
      </c>
      <c r="B48" s="94">
        <v>2</v>
      </c>
      <c r="D48" s="123">
        <v>0</v>
      </c>
      <c r="E48" s="122"/>
      <c r="F48" s="123">
        <v>0</v>
      </c>
      <c r="G48" s="122"/>
      <c r="H48" s="130">
        <v>4583179</v>
      </c>
      <c r="I48" s="122"/>
      <c r="J48" s="130">
        <v>4453150</v>
      </c>
    </row>
    <row r="49" spans="1:13" ht="22.5" customHeight="1">
      <c r="A49" s="110" t="s">
        <v>105</v>
      </c>
      <c r="D49" s="122"/>
      <c r="E49" s="122"/>
      <c r="F49" s="122"/>
      <c r="G49" s="122"/>
      <c r="H49" s="130"/>
      <c r="I49" s="122"/>
      <c r="J49" s="130"/>
    </row>
    <row r="50" spans="1:13" ht="22.5" customHeight="1">
      <c r="A50" s="110" t="s">
        <v>172</v>
      </c>
      <c r="B50" s="94">
        <v>5</v>
      </c>
      <c r="D50" s="122">
        <v>1193200</v>
      </c>
      <c r="E50" s="122"/>
      <c r="F50" s="122">
        <v>1100000</v>
      </c>
      <c r="G50" s="122"/>
      <c r="H50" s="131">
        <v>1193200</v>
      </c>
      <c r="I50" s="122"/>
      <c r="J50" s="131">
        <v>1100000</v>
      </c>
    </row>
    <row r="51" spans="1:13" ht="22.5" hidden="1" customHeight="1">
      <c r="A51" s="110" t="s">
        <v>126</v>
      </c>
      <c r="D51" s="123">
        <v>0</v>
      </c>
      <c r="E51" s="122"/>
      <c r="F51" s="123">
        <v>0</v>
      </c>
      <c r="G51" s="122"/>
      <c r="H51" s="123">
        <v>0</v>
      </c>
      <c r="I51" s="122"/>
      <c r="J51" s="123">
        <v>0</v>
      </c>
    </row>
    <row r="52" spans="1:13" ht="22.5" customHeight="1">
      <c r="A52" s="110" t="s">
        <v>98</v>
      </c>
      <c r="D52" s="122"/>
      <c r="E52" s="122"/>
      <c r="F52" s="122"/>
      <c r="G52" s="122"/>
      <c r="H52" s="122"/>
      <c r="I52" s="122"/>
      <c r="J52" s="122"/>
    </row>
    <row r="53" spans="1:13" ht="22.25" customHeight="1">
      <c r="A53" s="110" t="s">
        <v>127</v>
      </c>
      <c r="B53" s="94">
        <v>2</v>
      </c>
      <c r="D53" s="122">
        <v>234506</v>
      </c>
      <c r="E53" s="122"/>
      <c r="F53" s="122">
        <v>234099</v>
      </c>
      <c r="G53" s="122"/>
      <c r="H53" s="122">
        <v>154941</v>
      </c>
      <c r="I53" s="122"/>
      <c r="J53" s="122">
        <v>154534</v>
      </c>
    </row>
    <row r="54" spans="1:13" ht="22.5" customHeight="1">
      <c r="A54" s="110" t="s">
        <v>128</v>
      </c>
      <c r="D54" s="122">
        <v>48259</v>
      </c>
      <c r="E54" s="122"/>
      <c r="F54" s="122">
        <v>35323</v>
      </c>
      <c r="G54" s="122"/>
      <c r="H54" s="128">
        <v>0</v>
      </c>
      <c r="I54" s="124"/>
      <c r="J54" s="128">
        <v>0</v>
      </c>
    </row>
    <row r="55" spans="1:13" ht="22.5" customHeight="1">
      <c r="A55" s="121" t="s">
        <v>97</v>
      </c>
      <c r="D55" s="122">
        <v>13576</v>
      </c>
      <c r="E55" s="122"/>
      <c r="F55" s="122">
        <v>14501</v>
      </c>
      <c r="G55" s="122"/>
      <c r="H55" s="130">
        <v>3718</v>
      </c>
      <c r="I55" s="122"/>
      <c r="J55" s="130">
        <v>3934</v>
      </c>
    </row>
    <row r="56" spans="1:13" ht="22.5" customHeight="1">
      <c r="A56" s="121" t="s">
        <v>181</v>
      </c>
      <c r="D56" s="122">
        <v>1212</v>
      </c>
      <c r="E56" s="122"/>
      <c r="F56" s="122">
        <v>2993</v>
      </c>
      <c r="G56" s="122"/>
      <c r="H56" s="130">
        <v>0</v>
      </c>
      <c r="I56" s="124"/>
      <c r="J56" s="130">
        <v>0</v>
      </c>
    </row>
    <row r="57" spans="1:13" ht="22.5" customHeight="1">
      <c r="A57" s="110" t="s">
        <v>120</v>
      </c>
      <c r="D57" s="122">
        <v>24148</v>
      </c>
      <c r="E57" s="122"/>
      <c r="F57" s="122">
        <v>18575</v>
      </c>
      <c r="G57" s="122"/>
      <c r="H57" s="122">
        <v>11787</v>
      </c>
      <c r="I57" s="122"/>
      <c r="J57" s="122">
        <v>7889</v>
      </c>
    </row>
    <row r="58" spans="1:13" ht="22.5" customHeight="1">
      <c r="A58" s="121" t="s">
        <v>19</v>
      </c>
      <c r="D58" s="122">
        <v>3610</v>
      </c>
      <c r="E58" s="122"/>
      <c r="F58" s="122">
        <v>4306</v>
      </c>
      <c r="G58" s="122"/>
      <c r="H58" s="122">
        <v>1222</v>
      </c>
      <c r="I58" s="122"/>
      <c r="J58" s="122">
        <v>2314</v>
      </c>
    </row>
    <row r="59" spans="1:13" ht="22.5" customHeight="1">
      <c r="A59" s="111" t="s">
        <v>10</v>
      </c>
      <c r="D59" s="125">
        <v>2570849</v>
      </c>
      <c r="E59" s="126"/>
      <c r="F59" s="125">
        <v>2454231</v>
      </c>
      <c r="G59" s="126"/>
      <c r="H59" s="125">
        <v>6850100</v>
      </c>
      <c r="I59" s="126"/>
      <c r="J59" s="125">
        <v>6627585</v>
      </c>
    </row>
    <row r="60" spans="1:13" ht="22.5" customHeight="1">
      <c r="A60" s="111"/>
      <c r="D60" s="119"/>
      <c r="E60" s="119"/>
      <c r="F60" s="119"/>
      <c r="G60" s="119"/>
      <c r="H60" s="132"/>
      <c r="I60" s="119"/>
      <c r="J60" s="132"/>
    </row>
    <row r="61" spans="1:13" ht="22.5" customHeight="1">
      <c r="A61" s="115" t="s">
        <v>11</v>
      </c>
      <c r="D61" s="119"/>
      <c r="E61" s="119"/>
      <c r="F61" s="119"/>
      <c r="G61" s="119"/>
      <c r="H61" s="132"/>
      <c r="I61" s="119"/>
      <c r="J61" s="132"/>
    </row>
    <row r="62" spans="1:13" ht="22.5" customHeight="1">
      <c r="A62" s="110" t="s">
        <v>199</v>
      </c>
      <c r="B62" s="94">
        <v>2</v>
      </c>
      <c r="D62" s="122">
        <v>1564901</v>
      </c>
      <c r="E62" s="122"/>
      <c r="F62" s="122">
        <v>1803930</v>
      </c>
      <c r="G62" s="122"/>
      <c r="H62" s="122">
        <v>1564901</v>
      </c>
      <c r="I62" s="122"/>
      <c r="J62" s="122">
        <v>1803930</v>
      </c>
      <c r="M62" s="133"/>
    </row>
    <row r="63" spans="1:13" ht="22.5" customHeight="1">
      <c r="A63" s="110" t="s">
        <v>105</v>
      </c>
      <c r="B63" s="94">
        <v>5</v>
      </c>
      <c r="D63" s="119">
        <v>2728706</v>
      </c>
      <c r="E63" s="119"/>
      <c r="F63" s="119">
        <v>2531906</v>
      </c>
      <c r="G63" s="122"/>
      <c r="H63" s="131">
        <v>196800</v>
      </c>
      <c r="I63" s="124"/>
      <c r="J63" s="131">
        <v>0</v>
      </c>
      <c r="M63" s="133"/>
    </row>
    <row r="64" spans="1:13" ht="22.5" customHeight="1">
      <c r="A64" s="110" t="s">
        <v>129</v>
      </c>
      <c r="B64" s="94">
        <v>2</v>
      </c>
      <c r="D64" s="119">
        <v>132855</v>
      </c>
      <c r="E64" s="119"/>
      <c r="F64" s="119">
        <v>132719</v>
      </c>
      <c r="G64" s="122"/>
      <c r="H64" s="122">
        <v>9656</v>
      </c>
      <c r="I64" s="124"/>
      <c r="J64" s="122">
        <v>1005</v>
      </c>
      <c r="M64" s="133"/>
    </row>
    <row r="65" spans="1:13" ht="22.5" customHeight="1">
      <c r="A65" s="121" t="s">
        <v>106</v>
      </c>
      <c r="D65" s="119">
        <v>1771883</v>
      </c>
      <c r="E65" s="122"/>
      <c r="F65" s="119">
        <v>1756437</v>
      </c>
      <c r="G65" s="122"/>
      <c r="H65" s="122">
        <v>929160</v>
      </c>
      <c r="I65" s="122"/>
      <c r="J65" s="122">
        <v>927536</v>
      </c>
      <c r="M65" s="133"/>
    </row>
    <row r="66" spans="1:13" ht="22.5" customHeight="1">
      <c r="A66" s="110" t="s">
        <v>107</v>
      </c>
      <c r="B66" s="94">
        <v>2</v>
      </c>
      <c r="D66" s="122">
        <v>213330</v>
      </c>
      <c r="E66" s="122"/>
      <c r="F66" s="159">
        <v>208340</v>
      </c>
      <c r="G66" s="122"/>
      <c r="H66" s="122">
        <v>519</v>
      </c>
      <c r="I66" s="122"/>
      <c r="J66" s="122">
        <v>17114</v>
      </c>
      <c r="M66" s="133"/>
    </row>
    <row r="67" spans="1:13" ht="22.5" customHeight="1">
      <c r="A67" s="110" t="s">
        <v>146</v>
      </c>
      <c r="D67" s="122"/>
      <c r="E67" s="122"/>
      <c r="F67" s="122"/>
      <c r="G67" s="122"/>
      <c r="H67" s="122"/>
      <c r="I67" s="122"/>
      <c r="J67" s="122"/>
      <c r="M67" s="133"/>
    </row>
    <row r="68" spans="1:13" ht="22.5" customHeight="1">
      <c r="A68" s="110" t="s">
        <v>147</v>
      </c>
      <c r="D68" s="122">
        <v>11706</v>
      </c>
      <c r="E68" s="122"/>
      <c r="F68" s="122">
        <v>15030</v>
      </c>
      <c r="G68" s="122"/>
      <c r="H68" s="122">
        <v>11706</v>
      </c>
      <c r="I68" s="122"/>
      <c r="J68" s="122">
        <v>15030</v>
      </c>
      <c r="M68" s="133"/>
    </row>
    <row r="69" spans="1:13" ht="22.5" customHeight="1">
      <c r="A69" s="110" t="s">
        <v>98</v>
      </c>
      <c r="B69" s="94">
        <v>2</v>
      </c>
      <c r="D69" s="122">
        <v>4478893</v>
      </c>
      <c r="E69" s="122"/>
      <c r="F69" s="122">
        <v>4537895</v>
      </c>
      <c r="G69" s="122"/>
      <c r="H69" s="122">
        <v>3631349</v>
      </c>
      <c r="I69" s="122"/>
      <c r="J69" s="122">
        <v>3670707</v>
      </c>
      <c r="M69" s="133"/>
    </row>
    <row r="70" spans="1:13" ht="22.5" customHeight="1">
      <c r="A70" s="110" t="s">
        <v>200</v>
      </c>
      <c r="D70" s="134">
        <v>1087</v>
      </c>
      <c r="E70" s="122"/>
      <c r="F70" s="134">
        <v>956</v>
      </c>
      <c r="G70" s="122"/>
      <c r="H70" s="135">
        <v>0</v>
      </c>
      <c r="I70" s="122"/>
      <c r="J70" s="135">
        <v>0</v>
      </c>
      <c r="M70" s="133"/>
    </row>
    <row r="71" spans="1:13" ht="22.5" customHeight="1">
      <c r="A71" s="111" t="s">
        <v>42</v>
      </c>
      <c r="D71" s="136">
        <v>10903361</v>
      </c>
      <c r="E71" s="126"/>
      <c r="F71" s="136">
        <v>10987213</v>
      </c>
      <c r="G71" s="126"/>
      <c r="H71" s="136">
        <v>6344091</v>
      </c>
      <c r="I71" s="137"/>
      <c r="J71" s="136">
        <v>6435322</v>
      </c>
      <c r="M71" s="133"/>
    </row>
    <row r="72" spans="1:13" ht="22.5" customHeight="1">
      <c r="A72" s="111"/>
      <c r="D72" s="119"/>
      <c r="E72" s="119"/>
      <c r="F72" s="119"/>
      <c r="G72" s="119"/>
      <c r="H72" s="122"/>
      <c r="I72" s="122"/>
      <c r="J72" s="122"/>
      <c r="M72" s="133"/>
    </row>
    <row r="73" spans="1:13" ht="22.5" customHeight="1">
      <c r="A73" s="111" t="s">
        <v>12</v>
      </c>
      <c r="D73" s="136">
        <v>13474210</v>
      </c>
      <c r="E73" s="126"/>
      <c r="F73" s="136">
        <v>13441444</v>
      </c>
      <c r="G73" s="126"/>
      <c r="H73" s="136">
        <v>13194191</v>
      </c>
      <c r="I73" s="137"/>
      <c r="J73" s="136">
        <v>13062907</v>
      </c>
    </row>
    <row r="75" spans="1:13" ht="22.5" customHeight="1">
      <c r="A75" s="105" t="s">
        <v>80</v>
      </c>
      <c r="B75" s="106"/>
      <c r="C75" s="106"/>
      <c r="D75" s="107"/>
      <c r="E75" s="108"/>
      <c r="F75" s="107"/>
      <c r="G75" s="108"/>
      <c r="H75" s="109"/>
      <c r="I75" s="108"/>
      <c r="J75" s="109"/>
    </row>
    <row r="76" spans="1:13" ht="22.5" customHeight="1">
      <c r="A76" s="105" t="s">
        <v>47</v>
      </c>
      <c r="B76" s="106"/>
      <c r="C76" s="106"/>
      <c r="D76" s="107"/>
      <c r="E76" s="108"/>
      <c r="F76" s="107"/>
      <c r="G76" s="108"/>
      <c r="H76" s="109"/>
      <c r="I76" s="108"/>
      <c r="J76" s="109"/>
    </row>
    <row r="77" spans="1:13" ht="22.5" customHeight="1">
      <c r="A77" s="110" t="s">
        <v>63</v>
      </c>
      <c r="B77" s="110"/>
      <c r="C77" s="110"/>
      <c r="D77" s="110"/>
      <c r="F77" s="110"/>
      <c r="H77" s="110"/>
      <c r="J77" s="110"/>
    </row>
    <row r="78" spans="1:13" s="111" customFormat="1" ht="22.5" customHeight="1">
      <c r="B78" s="112"/>
      <c r="C78" s="112"/>
      <c r="D78" s="170" t="s">
        <v>30</v>
      </c>
      <c r="E78" s="170"/>
      <c r="F78" s="170"/>
      <c r="H78" s="170" t="s">
        <v>40</v>
      </c>
      <c r="I78" s="170"/>
      <c r="J78" s="170"/>
    </row>
    <row r="79" spans="1:13" s="111" customFormat="1" ht="22.5" customHeight="1">
      <c r="B79" s="112"/>
      <c r="C79" s="112"/>
      <c r="D79" s="69" t="s">
        <v>175</v>
      </c>
      <c r="E79" s="69"/>
      <c r="F79" s="69" t="s">
        <v>59</v>
      </c>
      <c r="G79" s="85"/>
      <c r="H79" s="69" t="s">
        <v>175</v>
      </c>
      <c r="I79" s="69"/>
      <c r="J79" s="69" t="s">
        <v>59</v>
      </c>
    </row>
    <row r="80" spans="1:13" ht="22.5" customHeight="1">
      <c r="A80" s="111" t="s">
        <v>8</v>
      </c>
      <c r="D80" s="69">
        <v>2566</v>
      </c>
      <c r="E80" s="69"/>
      <c r="F80" s="69">
        <v>2565</v>
      </c>
      <c r="G80" s="69"/>
      <c r="H80" s="69">
        <v>2566</v>
      </c>
      <c r="I80" s="69"/>
      <c r="J80" s="69">
        <v>2565</v>
      </c>
    </row>
    <row r="81" spans="1:10" ht="22.5" customHeight="1">
      <c r="A81" s="111"/>
      <c r="D81" s="69" t="s">
        <v>78</v>
      </c>
      <c r="E81" s="69"/>
      <c r="F81" s="69"/>
      <c r="G81" s="69"/>
      <c r="H81" s="69" t="s">
        <v>78</v>
      </c>
      <c r="I81" s="69"/>
      <c r="J81" s="69"/>
    </row>
    <row r="82" spans="1:10" ht="22.5" customHeight="1">
      <c r="B82" s="114"/>
      <c r="C82" s="114"/>
      <c r="D82" s="168" t="s">
        <v>72</v>
      </c>
      <c r="E82" s="168"/>
      <c r="F82" s="168"/>
      <c r="G82" s="168"/>
      <c r="H82" s="168"/>
      <c r="I82" s="168"/>
      <c r="J82" s="168"/>
    </row>
    <row r="83" spans="1:10" ht="22.5" customHeight="1">
      <c r="A83" s="115" t="s">
        <v>13</v>
      </c>
      <c r="B83" s="114"/>
      <c r="C83" s="114"/>
      <c r="D83" s="138"/>
      <c r="E83" s="138"/>
      <c r="F83" s="138"/>
      <c r="G83" s="138"/>
      <c r="H83" s="138"/>
      <c r="I83" s="138"/>
      <c r="J83" s="138"/>
    </row>
    <row r="84" spans="1:10" ht="22.5" customHeight="1">
      <c r="A84" s="110" t="s">
        <v>0</v>
      </c>
      <c r="B84" s="138"/>
    </row>
    <row r="85" spans="1:10" ht="22.5" customHeight="1">
      <c r="A85" s="110" t="s">
        <v>31</v>
      </c>
      <c r="B85" s="138"/>
    </row>
    <row r="86" spans="1:10" ht="22.5" customHeight="1" thickBot="1">
      <c r="A86" s="139" t="s">
        <v>130</v>
      </c>
      <c r="D86" s="140">
        <v>6535484</v>
      </c>
      <c r="E86" s="119"/>
      <c r="F86" s="140">
        <v>6535484</v>
      </c>
      <c r="G86" s="119"/>
      <c r="H86" s="140">
        <v>6535484</v>
      </c>
      <c r="I86" s="119"/>
      <c r="J86" s="140">
        <v>6535484</v>
      </c>
    </row>
    <row r="87" spans="1:10" ht="22.5" customHeight="1" thickTop="1">
      <c r="A87" s="141" t="s">
        <v>148</v>
      </c>
      <c r="D87" s="119"/>
      <c r="E87" s="119"/>
      <c r="F87" s="119"/>
      <c r="G87" s="119"/>
      <c r="H87" s="119"/>
      <c r="I87" s="119"/>
      <c r="J87" s="119"/>
    </row>
    <row r="88" spans="1:10" ht="22.5" customHeight="1">
      <c r="A88" s="139" t="s">
        <v>220</v>
      </c>
      <c r="D88" s="142">
        <v>6499830</v>
      </c>
      <c r="E88" s="119"/>
      <c r="F88" s="142">
        <v>6499830</v>
      </c>
      <c r="G88" s="119"/>
      <c r="H88" s="142">
        <v>6499830</v>
      </c>
      <c r="I88" s="119"/>
      <c r="J88" s="119">
        <v>6499830</v>
      </c>
    </row>
    <row r="89" spans="1:10" ht="22.5" customHeight="1">
      <c r="A89" s="110" t="s">
        <v>149</v>
      </c>
      <c r="D89" s="120">
        <v>1532321</v>
      </c>
      <c r="E89" s="119"/>
      <c r="F89" s="143">
        <v>1532321</v>
      </c>
      <c r="G89" s="119"/>
      <c r="H89" s="120">
        <v>1532321</v>
      </c>
      <c r="I89" s="119"/>
      <c r="J89" s="120">
        <v>1532321</v>
      </c>
    </row>
    <row r="90" spans="1:10" ht="22.5" customHeight="1">
      <c r="A90" s="110" t="s">
        <v>150</v>
      </c>
      <c r="D90" s="142"/>
      <c r="E90" s="119"/>
      <c r="F90" s="142"/>
      <c r="G90" s="119"/>
      <c r="H90" s="120"/>
      <c r="I90" s="119"/>
      <c r="J90" s="120"/>
    </row>
    <row r="91" spans="1:10" ht="22.5" customHeight="1">
      <c r="A91" s="110" t="s">
        <v>151</v>
      </c>
      <c r="D91" s="143">
        <v>-423185</v>
      </c>
      <c r="E91" s="119"/>
      <c r="F91" s="143">
        <v>-423185</v>
      </c>
      <c r="G91" s="119"/>
      <c r="H91" s="144">
        <v>0</v>
      </c>
      <c r="I91" s="144"/>
      <c r="J91" s="144">
        <v>0</v>
      </c>
    </row>
    <row r="92" spans="1:10" ht="22.5" customHeight="1">
      <c r="A92" s="110" t="s">
        <v>152</v>
      </c>
      <c r="D92" s="142">
        <v>-129337</v>
      </c>
      <c r="E92" s="119"/>
      <c r="F92" s="142">
        <v>-129337</v>
      </c>
      <c r="G92" s="119"/>
      <c r="H92" s="144">
        <v>0</v>
      </c>
      <c r="I92" s="145"/>
      <c r="J92" s="144">
        <v>0</v>
      </c>
    </row>
    <row r="93" spans="1:10" ht="13" customHeight="1">
      <c r="D93" s="142"/>
      <c r="E93" s="119"/>
      <c r="F93" s="142"/>
      <c r="G93" s="119"/>
      <c r="H93" s="119"/>
      <c r="I93" s="119"/>
      <c r="J93" s="119"/>
    </row>
    <row r="94" spans="1:10" ht="22.5" customHeight="1">
      <c r="A94" s="110" t="s">
        <v>153</v>
      </c>
      <c r="D94" s="142"/>
      <c r="E94" s="119"/>
      <c r="F94" s="142"/>
      <c r="G94" s="119"/>
      <c r="H94" s="120"/>
      <c r="I94" s="119"/>
      <c r="J94" s="120"/>
    </row>
    <row r="95" spans="1:10" ht="22.5" customHeight="1">
      <c r="A95" s="110" t="s">
        <v>60</v>
      </c>
      <c r="B95" s="110"/>
      <c r="C95" s="110"/>
      <c r="D95" s="146"/>
      <c r="F95" s="146"/>
      <c r="H95" s="110"/>
      <c r="J95" s="110"/>
    </row>
    <row r="96" spans="1:10" ht="22.5" customHeight="1">
      <c r="A96" s="147" t="s">
        <v>154</v>
      </c>
      <c r="D96" s="142">
        <v>790448</v>
      </c>
      <c r="E96" s="119"/>
      <c r="F96" s="142">
        <v>790448</v>
      </c>
      <c r="G96" s="119"/>
      <c r="H96" s="119">
        <v>653548</v>
      </c>
      <c r="I96" s="119"/>
      <c r="J96" s="119">
        <v>653548</v>
      </c>
    </row>
    <row r="97" spans="1:11" ht="22.5" customHeight="1">
      <c r="A97" s="110" t="s">
        <v>38</v>
      </c>
      <c r="D97" s="142">
        <v>6678441</v>
      </c>
      <c r="E97" s="119"/>
      <c r="F97" s="142">
        <v>6594582</v>
      </c>
      <c r="G97" s="119"/>
      <c r="H97" s="119">
        <v>3486662</v>
      </c>
      <c r="I97" s="119"/>
      <c r="J97" s="119">
        <v>3484649</v>
      </c>
    </row>
    <row r="98" spans="1:11" ht="22.25" customHeight="1">
      <c r="A98" s="110" t="s">
        <v>49</v>
      </c>
      <c r="D98" s="148">
        <v>387523</v>
      </c>
      <c r="E98" s="119"/>
      <c r="F98" s="148">
        <v>381402</v>
      </c>
      <c r="G98" s="119"/>
      <c r="H98" s="149">
        <v>0</v>
      </c>
      <c r="I98" s="123"/>
      <c r="J98" s="149">
        <v>0</v>
      </c>
    </row>
    <row r="99" spans="1:11" s="111" customFormat="1" ht="22.5" customHeight="1">
      <c r="A99" s="150" t="s">
        <v>64</v>
      </c>
      <c r="B99" s="112"/>
      <c r="C99" s="112"/>
      <c r="D99" s="151">
        <v>15336041</v>
      </c>
      <c r="E99" s="126"/>
      <c r="F99" s="151">
        <v>15246061</v>
      </c>
      <c r="G99" s="126"/>
      <c r="H99" s="126">
        <v>12172361</v>
      </c>
      <c r="I99" s="126"/>
      <c r="J99" s="126">
        <v>12170348</v>
      </c>
      <c r="K99" s="110"/>
    </row>
    <row r="100" spans="1:11" ht="22.5" customHeight="1">
      <c r="A100" s="152" t="s">
        <v>50</v>
      </c>
      <c r="D100" s="148">
        <v>1028792</v>
      </c>
      <c r="E100" s="119"/>
      <c r="F100" s="148">
        <v>1021237</v>
      </c>
      <c r="G100" s="119"/>
      <c r="H100" s="153">
        <v>0</v>
      </c>
      <c r="I100" s="124"/>
      <c r="J100" s="153">
        <v>0</v>
      </c>
    </row>
    <row r="101" spans="1:11" ht="22.5" customHeight="1">
      <c r="A101" s="111" t="s">
        <v>155</v>
      </c>
      <c r="D101" s="136">
        <v>16364833</v>
      </c>
      <c r="E101" s="126"/>
      <c r="F101" s="136">
        <v>16267298</v>
      </c>
      <c r="G101" s="126"/>
      <c r="H101" s="136">
        <v>12172361</v>
      </c>
      <c r="I101" s="126"/>
      <c r="J101" s="136">
        <v>12170348</v>
      </c>
    </row>
    <row r="102" spans="1:11" ht="22.5" customHeight="1">
      <c r="A102" s="111"/>
      <c r="D102" s="126"/>
      <c r="E102" s="126"/>
      <c r="F102" s="126"/>
      <c r="G102" s="126"/>
      <c r="H102" s="127"/>
      <c r="I102" s="126"/>
      <c r="J102" s="127"/>
    </row>
    <row r="103" spans="1:11" ht="22.5" customHeight="1" thickBot="1">
      <c r="A103" s="111" t="s">
        <v>15</v>
      </c>
      <c r="D103" s="129">
        <v>29839043</v>
      </c>
      <c r="E103" s="126"/>
      <c r="F103" s="129">
        <v>29708742</v>
      </c>
      <c r="G103" s="126"/>
      <c r="H103" s="129">
        <v>25366552</v>
      </c>
      <c r="I103" s="126"/>
      <c r="J103" s="129">
        <v>25233255</v>
      </c>
    </row>
    <row r="104" spans="1:11" ht="22.5" customHeight="1" thickTop="1">
      <c r="D104" s="154">
        <v>0</v>
      </c>
      <c r="E104" s="154"/>
      <c r="F104" s="154">
        <v>0</v>
      </c>
      <c r="G104" s="155"/>
      <c r="H104" s="154">
        <v>0</v>
      </c>
      <c r="I104" s="154"/>
      <c r="J104" s="154">
        <v>0</v>
      </c>
    </row>
    <row r="105" spans="1:11" ht="22.5" customHeight="1">
      <c r="A105" s="117"/>
      <c r="B105" s="117"/>
      <c r="C105" s="117"/>
      <c r="D105" s="117"/>
      <c r="E105" s="117"/>
      <c r="F105" s="117"/>
      <c r="G105" s="117"/>
      <c r="I105" s="117"/>
    </row>
    <row r="106" spans="1:11" ht="22.5" customHeight="1">
      <c r="A106" s="117"/>
      <c r="B106" s="117"/>
      <c r="C106" s="117"/>
      <c r="D106" s="117"/>
      <c r="E106" s="117"/>
      <c r="F106" s="117"/>
      <c r="G106" s="117"/>
      <c r="I106" s="117"/>
    </row>
    <row r="107" spans="1:11" ht="22.5" customHeight="1">
      <c r="A107" s="117"/>
      <c r="B107" s="117"/>
      <c r="C107" s="117"/>
      <c r="D107" s="117"/>
      <c r="E107" s="117"/>
      <c r="F107" s="117"/>
      <c r="H107" s="156"/>
      <c r="J107" s="156"/>
    </row>
    <row r="108" spans="1:11" ht="22.5" customHeight="1">
      <c r="A108" s="117"/>
      <c r="B108" s="117"/>
      <c r="C108" s="117"/>
      <c r="D108" s="117"/>
      <c r="E108" s="117"/>
      <c r="F108" s="117"/>
    </row>
    <row r="109" spans="1:11" ht="22.5" customHeight="1">
      <c r="A109" s="117"/>
      <c r="B109" s="117"/>
      <c r="C109" s="117"/>
      <c r="D109" s="117"/>
      <c r="E109" s="117"/>
      <c r="F109" s="117"/>
    </row>
    <row r="110" spans="1:11" ht="22.5" customHeight="1">
      <c r="A110" s="117"/>
      <c r="B110" s="117"/>
      <c r="C110" s="117"/>
      <c r="D110" s="117"/>
      <c r="E110" s="117"/>
      <c r="F110" s="117"/>
    </row>
    <row r="111" spans="1:11" ht="22.5" customHeight="1">
      <c r="A111" s="117"/>
      <c r="B111" s="117"/>
      <c r="C111" s="117"/>
      <c r="D111" s="117"/>
      <c r="E111" s="117"/>
      <c r="F111" s="117"/>
      <c r="G111" s="157"/>
      <c r="H111" s="157"/>
      <c r="I111" s="158"/>
      <c r="J111" s="157"/>
    </row>
    <row r="112" spans="1:11" ht="22.5" customHeight="1">
      <c r="A112" s="117"/>
      <c r="B112" s="117"/>
      <c r="C112" s="117"/>
      <c r="D112" s="117"/>
      <c r="E112" s="117"/>
      <c r="F112" s="117"/>
    </row>
  </sheetData>
  <mergeCells count="11">
    <mergeCell ref="A3:J3"/>
    <mergeCell ref="D4:F4"/>
    <mergeCell ref="H4:J4"/>
    <mergeCell ref="D8:J8"/>
    <mergeCell ref="D78:F78"/>
    <mergeCell ref="H78:J78"/>
    <mergeCell ref="D82:J82"/>
    <mergeCell ref="A37:J37"/>
    <mergeCell ref="D38:F38"/>
    <mergeCell ref="H38:J38"/>
    <mergeCell ref="D42:J42"/>
  </mergeCells>
  <pageMargins left="0.7" right="0.7" top="0.48" bottom="0.5" header="0.5" footer="0.5"/>
  <pageSetup paperSize="9" scale="82" firstPageNumber="3" orientation="portrait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  <rowBreaks count="2" manualBreakCount="2">
    <brk id="34" max="16383" man="1"/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9"/>
  <sheetViews>
    <sheetView view="pageBreakPreview" zoomScale="78" zoomScaleNormal="83" zoomScaleSheetLayoutView="100" workbookViewId="0">
      <selection activeCell="E68" sqref="E68"/>
    </sheetView>
  </sheetViews>
  <sheetFormatPr defaultColWidth="9.1796875" defaultRowHeight="23.25" customHeight="1"/>
  <cols>
    <col min="1" max="1" width="50" style="1" customWidth="1"/>
    <col min="2" max="2" width="8.6328125" style="29" customWidth="1"/>
    <col min="3" max="3" width="10.1796875" style="2" customWidth="1"/>
    <col min="4" max="4" width="1.1796875" style="2" customWidth="1"/>
    <col min="5" max="5" width="10.1796875" style="2" customWidth="1"/>
    <col min="6" max="6" width="1.1796875" style="2" customWidth="1"/>
    <col min="7" max="7" width="10.1796875" style="2" customWidth="1"/>
    <col min="8" max="8" width="1.1796875" style="2" customWidth="1"/>
    <col min="9" max="9" width="10.1796875" style="2" customWidth="1"/>
    <col min="10" max="10" width="11.54296875" style="2" bestFit="1" customWidth="1"/>
    <col min="11" max="11" width="2.1796875" style="2" customWidth="1"/>
    <col min="12" max="12" width="9.1796875" style="2"/>
    <col min="13" max="13" width="16.6328125" style="2" customWidth="1"/>
    <col min="14" max="14" width="10.90625" style="2" customWidth="1"/>
    <col min="15" max="15" width="14.1796875" style="2" customWidth="1"/>
    <col min="16" max="16" width="9.1796875" style="2"/>
    <col min="17" max="17" width="12.36328125" style="2" bestFit="1" customWidth="1"/>
    <col min="18" max="16384" width="9.1796875" style="2"/>
  </cols>
  <sheetData>
    <row r="1" spans="1:13" ht="23.25" customHeight="1">
      <c r="A1" s="20" t="s">
        <v>80</v>
      </c>
    </row>
    <row r="2" spans="1:13" ht="23.25" customHeight="1">
      <c r="A2" s="20" t="s">
        <v>70</v>
      </c>
      <c r="B2" s="30"/>
      <c r="C2" s="13"/>
      <c r="D2" s="85"/>
      <c r="E2" s="13"/>
    </row>
    <row r="3" spans="1:13" ht="22.5" customHeight="1"/>
    <row r="4" spans="1:13" ht="23.25" customHeight="1">
      <c r="C4" s="173" t="s">
        <v>30</v>
      </c>
      <c r="D4" s="173"/>
      <c r="E4" s="173"/>
      <c r="F4" s="85"/>
      <c r="G4" s="173" t="s">
        <v>40</v>
      </c>
      <c r="H4" s="173"/>
      <c r="I4" s="173"/>
    </row>
    <row r="5" spans="1:13" ht="23.25" customHeight="1">
      <c r="C5" s="171" t="s">
        <v>71</v>
      </c>
      <c r="D5" s="171"/>
      <c r="E5" s="171"/>
      <c r="F5" s="69"/>
      <c r="G5" s="171" t="s">
        <v>71</v>
      </c>
      <c r="H5" s="171"/>
      <c r="I5" s="171"/>
    </row>
    <row r="6" spans="1:13" ht="23.25" customHeight="1">
      <c r="C6" s="171" t="s">
        <v>176</v>
      </c>
      <c r="D6" s="171"/>
      <c r="E6" s="171"/>
      <c r="F6" s="69"/>
      <c r="G6" s="171" t="s">
        <v>176</v>
      </c>
      <c r="H6" s="171"/>
      <c r="I6" s="171"/>
    </row>
    <row r="7" spans="1:13" ht="23.25" customHeight="1">
      <c r="A7" s="3"/>
      <c r="B7" s="94" t="s">
        <v>1</v>
      </c>
      <c r="C7" s="69">
        <v>2566</v>
      </c>
      <c r="D7" s="69"/>
      <c r="E7" s="69">
        <v>2565</v>
      </c>
      <c r="F7" s="69"/>
      <c r="G7" s="69">
        <v>2566</v>
      </c>
      <c r="H7" s="69"/>
      <c r="I7" s="69">
        <v>2565</v>
      </c>
    </row>
    <row r="8" spans="1:13" ht="23.25" customHeight="1">
      <c r="C8" s="172" t="s">
        <v>72</v>
      </c>
      <c r="D8" s="172"/>
      <c r="E8" s="172"/>
      <c r="F8" s="172"/>
      <c r="G8" s="172"/>
      <c r="H8" s="172"/>
      <c r="I8" s="172"/>
    </row>
    <row r="9" spans="1:13" ht="23.25" customHeight="1">
      <c r="A9" s="6" t="s">
        <v>22</v>
      </c>
      <c r="B9" s="29">
        <v>2</v>
      </c>
      <c r="C9" s="4"/>
      <c r="D9" s="4"/>
      <c r="E9" s="4"/>
      <c r="F9" s="4"/>
      <c r="G9" s="4"/>
      <c r="H9" s="4"/>
      <c r="I9" s="4"/>
    </row>
    <row r="10" spans="1:13" ht="23.25" customHeight="1">
      <c r="A10" s="1" t="s">
        <v>82</v>
      </c>
      <c r="C10" s="58">
        <v>308914</v>
      </c>
      <c r="D10" s="4"/>
      <c r="E10" s="58">
        <v>292507</v>
      </c>
      <c r="F10" s="4"/>
      <c r="G10" s="58">
        <v>84333</v>
      </c>
      <c r="H10" s="4"/>
      <c r="I10" s="58">
        <v>76216</v>
      </c>
      <c r="J10" s="19"/>
    </row>
    <row r="11" spans="1:13" ht="23.25" customHeight="1">
      <c r="A11" s="1" t="s">
        <v>23</v>
      </c>
      <c r="C11" s="58">
        <v>70932</v>
      </c>
      <c r="D11" s="7"/>
      <c r="E11" s="58">
        <v>57146</v>
      </c>
      <c r="F11" s="7"/>
      <c r="G11" s="58">
        <v>0</v>
      </c>
      <c r="H11" s="7"/>
      <c r="I11" s="58">
        <v>0</v>
      </c>
    </row>
    <row r="12" spans="1:13" ht="23.25" hidden="1" customHeight="1">
      <c r="A12" s="1" t="s">
        <v>131</v>
      </c>
      <c r="C12" s="55"/>
      <c r="D12" s="7"/>
      <c r="E12" s="55"/>
      <c r="F12" s="7"/>
      <c r="G12" s="54"/>
      <c r="H12" s="7"/>
      <c r="I12" s="54"/>
    </row>
    <row r="13" spans="1:13" ht="23.25" hidden="1" customHeight="1">
      <c r="A13" s="2" t="s">
        <v>118</v>
      </c>
      <c r="C13" s="65">
        <v>0</v>
      </c>
      <c r="D13" s="7"/>
      <c r="E13" s="65">
        <v>0</v>
      </c>
      <c r="F13" s="7"/>
      <c r="G13" s="58">
        <v>0</v>
      </c>
      <c r="H13" s="7"/>
      <c r="I13" s="58">
        <v>0</v>
      </c>
    </row>
    <row r="14" spans="1:13" ht="23.25" customHeight="1">
      <c r="A14" s="1" t="s">
        <v>135</v>
      </c>
      <c r="C14" s="54">
        <v>20530</v>
      </c>
      <c r="D14" s="7"/>
      <c r="E14" s="54">
        <v>19957</v>
      </c>
      <c r="F14" s="7"/>
      <c r="G14" s="54">
        <v>41027</v>
      </c>
      <c r="H14" s="7"/>
      <c r="I14" s="54">
        <v>41214</v>
      </c>
    </row>
    <row r="15" spans="1:13" ht="23.25" customHeight="1">
      <c r="A15" s="1" t="s">
        <v>24</v>
      </c>
      <c r="C15" s="83">
        <v>2432</v>
      </c>
      <c r="D15" s="7"/>
      <c r="E15" s="83">
        <v>2157</v>
      </c>
      <c r="F15" s="7"/>
      <c r="G15" s="83">
        <v>1924</v>
      </c>
      <c r="H15" s="7"/>
      <c r="I15" s="83">
        <v>619</v>
      </c>
    </row>
    <row r="16" spans="1:13" ht="23.25" customHeight="1">
      <c r="A16" s="3" t="s">
        <v>25</v>
      </c>
      <c r="C16" s="95">
        <f>SUM(C10:C15)</f>
        <v>402808</v>
      </c>
      <c r="D16" s="9"/>
      <c r="E16" s="95">
        <f>SUM(E10:E15)</f>
        <v>371767</v>
      </c>
      <c r="F16" s="42"/>
      <c r="G16" s="95">
        <f>SUM(G10:G15)</f>
        <v>127284</v>
      </c>
      <c r="H16" s="42"/>
      <c r="I16" s="95">
        <f>SUM(I10:I15)</f>
        <v>118049</v>
      </c>
      <c r="M16" s="27"/>
    </row>
    <row r="17" spans="1:14" ht="22.5" customHeight="1">
      <c r="C17" s="7"/>
      <c r="D17" s="7"/>
      <c r="E17" s="7"/>
      <c r="F17" s="7"/>
      <c r="G17" s="7"/>
      <c r="H17" s="7"/>
      <c r="I17" s="7"/>
    </row>
    <row r="18" spans="1:14" ht="23.25" customHeight="1">
      <c r="A18" s="6" t="s">
        <v>26</v>
      </c>
      <c r="B18" s="29">
        <v>2</v>
      </c>
      <c r="C18" s="31"/>
      <c r="D18" s="7"/>
      <c r="E18" s="31"/>
      <c r="F18" s="7"/>
      <c r="G18" s="31"/>
      <c r="H18" s="7"/>
      <c r="I18" s="31"/>
    </row>
    <row r="19" spans="1:14" ht="23.25" customHeight="1">
      <c r="A19" s="1" t="s">
        <v>83</v>
      </c>
      <c r="C19" s="58">
        <v>60997</v>
      </c>
      <c r="D19" s="7"/>
      <c r="E19" s="58">
        <v>56325</v>
      </c>
      <c r="F19" s="7"/>
      <c r="G19" s="58">
        <v>8810</v>
      </c>
      <c r="H19" s="7"/>
      <c r="I19" s="58">
        <v>13041</v>
      </c>
    </row>
    <row r="20" spans="1:14" ht="23.25" customHeight="1">
      <c r="A20" s="1" t="s">
        <v>27</v>
      </c>
      <c r="C20" s="58">
        <v>37659</v>
      </c>
      <c r="D20" s="7"/>
      <c r="E20" s="58">
        <v>21943</v>
      </c>
      <c r="F20" s="7"/>
      <c r="G20" s="58">
        <v>0</v>
      </c>
      <c r="H20" s="7"/>
      <c r="I20" s="58">
        <v>0</v>
      </c>
    </row>
    <row r="21" spans="1:14" ht="23.25" customHeight="1">
      <c r="A21" s="1" t="s">
        <v>112</v>
      </c>
    </row>
    <row r="22" spans="1:14" ht="23.25" customHeight="1">
      <c r="A22" s="2" t="s">
        <v>118</v>
      </c>
      <c r="B22" s="29">
        <v>4</v>
      </c>
      <c r="C22" s="58">
        <v>51277</v>
      </c>
      <c r="D22" s="7"/>
      <c r="E22" s="58">
        <v>57729</v>
      </c>
      <c r="F22" s="7"/>
      <c r="G22" s="58">
        <v>34538</v>
      </c>
      <c r="H22" s="7"/>
      <c r="I22" s="58">
        <v>41615</v>
      </c>
    </row>
    <row r="23" spans="1:14" ht="23.25" customHeight="1">
      <c r="A23" s="1" t="s">
        <v>113</v>
      </c>
      <c r="C23" s="58">
        <v>5335</v>
      </c>
      <c r="D23" s="7"/>
      <c r="E23" s="58">
        <v>4237</v>
      </c>
      <c r="F23" s="7"/>
      <c r="G23" s="58">
        <v>10</v>
      </c>
      <c r="H23" s="7"/>
      <c r="I23" s="58">
        <v>94</v>
      </c>
    </row>
    <row r="24" spans="1:14" ht="23.25" customHeight="1">
      <c r="A24" s="1" t="s">
        <v>44</v>
      </c>
      <c r="C24" s="58">
        <v>72784</v>
      </c>
      <c r="D24" s="7"/>
      <c r="E24" s="58">
        <v>68905</v>
      </c>
      <c r="F24" s="7"/>
      <c r="G24" s="58">
        <v>42341</v>
      </c>
      <c r="H24" s="7"/>
      <c r="I24" s="58">
        <v>47094</v>
      </c>
      <c r="J24" s="27"/>
      <c r="L24" s="27"/>
    </row>
    <row r="25" spans="1:14" ht="23.25" customHeight="1">
      <c r="A25" s="3" t="s">
        <v>28</v>
      </c>
      <c r="C25" s="92">
        <f>SUM(C19:C24)</f>
        <v>228052</v>
      </c>
      <c r="D25" s="96"/>
      <c r="E25" s="92">
        <f>SUM(E19:E24)</f>
        <v>209139</v>
      </c>
      <c r="F25" s="96"/>
      <c r="G25" s="92">
        <f>SUM(G19:G24)</f>
        <v>85699</v>
      </c>
      <c r="H25" s="9"/>
      <c r="I25" s="92">
        <f>SUM(I19:I24)</f>
        <v>101844</v>
      </c>
    </row>
    <row r="26" spans="1:14" ht="22" customHeight="1">
      <c r="A26" s="3"/>
      <c r="C26" s="93"/>
      <c r="D26" s="96"/>
      <c r="E26" s="93"/>
      <c r="F26" s="96"/>
      <c r="G26" s="46"/>
      <c r="H26" s="9"/>
      <c r="I26" s="46"/>
    </row>
    <row r="27" spans="1:14" ht="23.25" customHeight="1">
      <c r="A27" s="3" t="s">
        <v>138</v>
      </c>
      <c r="C27" s="71">
        <f>C16-C25</f>
        <v>174756</v>
      </c>
      <c r="D27" s="96"/>
      <c r="E27" s="71">
        <f>E16-E25</f>
        <v>162628</v>
      </c>
      <c r="F27" s="96"/>
      <c r="G27" s="71">
        <f>G16-G25</f>
        <v>41585</v>
      </c>
      <c r="H27" s="9"/>
      <c r="I27" s="71">
        <f>I16-I25</f>
        <v>16205</v>
      </c>
      <c r="N27" s="27"/>
    </row>
    <row r="28" spans="1:14" ht="23.25" customHeight="1">
      <c r="A28" s="1" t="s">
        <v>45</v>
      </c>
      <c r="B28" s="29">
        <v>2</v>
      </c>
      <c r="C28" s="19">
        <v>-44061</v>
      </c>
      <c r="D28" s="65"/>
      <c r="E28" s="19">
        <v>-36559</v>
      </c>
      <c r="F28" s="65"/>
      <c r="G28" s="58">
        <v>-37968</v>
      </c>
      <c r="H28" s="7"/>
      <c r="I28" s="58">
        <v>-27944</v>
      </c>
    </row>
    <row r="29" spans="1:14" ht="23.25" customHeight="1">
      <c r="A29" s="1" t="s">
        <v>222</v>
      </c>
      <c r="C29" s="19">
        <v>-561</v>
      </c>
      <c r="D29" s="65"/>
      <c r="E29" s="19">
        <v>4731</v>
      </c>
      <c r="F29" s="65"/>
      <c r="G29" s="19">
        <v>20</v>
      </c>
      <c r="H29" s="7"/>
      <c r="I29" s="8">
        <v>0</v>
      </c>
    </row>
    <row r="30" spans="1:14" ht="23.25" customHeight="1">
      <c r="A30" s="1" t="s">
        <v>210</v>
      </c>
      <c r="C30" s="91">
        <v>359</v>
      </c>
      <c r="D30" s="47"/>
      <c r="E30" s="91">
        <v>1500</v>
      </c>
      <c r="F30" s="47"/>
      <c r="G30" s="52">
        <v>0</v>
      </c>
      <c r="H30" s="7"/>
      <c r="I30" s="52">
        <v>0</v>
      </c>
    </row>
    <row r="31" spans="1:14" ht="23.25" customHeight="1">
      <c r="A31" s="3" t="s">
        <v>186</v>
      </c>
      <c r="C31" s="71">
        <f>SUM(C27:C30)</f>
        <v>130493</v>
      </c>
      <c r="D31" s="96"/>
      <c r="E31" s="71">
        <f>SUM(E27:E30)</f>
        <v>132300</v>
      </c>
      <c r="F31" s="96"/>
      <c r="G31" s="71">
        <f>SUM(G27:G30)</f>
        <v>3637</v>
      </c>
      <c r="H31" s="9"/>
      <c r="I31" s="71">
        <f>SUM(I27:I30)</f>
        <v>-11739</v>
      </c>
      <c r="J31" s="19"/>
    </row>
    <row r="32" spans="1:14" ht="23.25" customHeight="1">
      <c r="A32" s="1" t="s">
        <v>193</v>
      </c>
      <c r="C32" s="59">
        <v>39534</v>
      </c>
      <c r="D32" s="7"/>
      <c r="E32" s="59">
        <v>33047</v>
      </c>
      <c r="F32" s="7"/>
      <c r="G32" s="59">
        <v>1624</v>
      </c>
      <c r="H32" s="7"/>
      <c r="I32" s="59">
        <v>-2653</v>
      </c>
      <c r="J32" s="33"/>
    </row>
    <row r="33" spans="1:18" ht="23.25" customHeight="1" thickBot="1">
      <c r="A33" s="3" t="s">
        <v>182</v>
      </c>
      <c r="B33" s="32"/>
      <c r="C33" s="97">
        <f>C31-C32</f>
        <v>90959</v>
      </c>
      <c r="D33" s="9"/>
      <c r="E33" s="97">
        <f>E31-E32</f>
        <v>99253</v>
      </c>
      <c r="F33" s="42"/>
      <c r="G33" s="97">
        <f>G31-G32</f>
        <v>2013</v>
      </c>
      <c r="H33" s="42"/>
      <c r="I33" s="97">
        <f>I31-I32</f>
        <v>-9086</v>
      </c>
      <c r="J33" s="19"/>
      <c r="M33" s="8"/>
      <c r="N33" s="101"/>
      <c r="O33" s="101"/>
    </row>
    <row r="34" spans="1:18" ht="23.25" customHeight="1" thickTop="1">
      <c r="A34" s="3"/>
      <c r="C34" s="49"/>
      <c r="D34" s="7"/>
      <c r="E34" s="49"/>
      <c r="F34" s="7"/>
      <c r="G34" s="49"/>
      <c r="H34" s="7"/>
      <c r="I34" s="49"/>
      <c r="J34" s="27"/>
    </row>
    <row r="35" spans="1:18" ht="23.25" customHeight="1">
      <c r="A35" s="20" t="s">
        <v>80</v>
      </c>
      <c r="C35" s="33"/>
      <c r="E35" s="33"/>
      <c r="F35" s="33"/>
      <c r="G35" s="33"/>
      <c r="H35" s="33"/>
      <c r="I35" s="33"/>
    </row>
    <row r="36" spans="1:18" ht="23.25" customHeight="1">
      <c r="A36" s="20" t="s">
        <v>70</v>
      </c>
      <c r="B36" s="30"/>
      <c r="C36" s="13"/>
      <c r="D36" s="85"/>
      <c r="E36" s="13"/>
    </row>
    <row r="37" spans="1:18" ht="23" customHeight="1"/>
    <row r="38" spans="1:18" ht="23.25" customHeight="1">
      <c r="C38" s="173" t="s">
        <v>30</v>
      </c>
      <c r="D38" s="173"/>
      <c r="E38" s="173"/>
      <c r="F38" s="85"/>
      <c r="G38" s="173" t="s">
        <v>40</v>
      </c>
      <c r="H38" s="173"/>
      <c r="I38" s="173"/>
    </row>
    <row r="39" spans="1:18" ht="23.25" customHeight="1">
      <c r="C39" s="171" t="s">
        <v>71</v>
      </c>
      <c r="D39" s="171"/>
      <c r="E39" s="171"/>
      <c r="F39" s="69"/>
      <c r="G39" s="171" t="s">
        <v>71</v>
      </c>
      <c r="H39" s="171"/>
      <c r="I39" s="171"/>
    </row>
    <row r="40" spans="1:18" ht="23.25" customHeight="1">
      <c r="C40" s="171" t="s">
        <v>176</v>
      </c>
      <c r="D40" s="171"/>
      <c r="E40" s="171"/>
      <c r="F40" s="69"/>
      <c r="G40" s="171" t="s">
        <v>176</v>
      </c>
      <c r="H40" s="171"/>
      <c r="I40" s="171"/>
    </row>
    <row r="41" spans="1:18" ht="23.25" customHeight="1">
      <c r="A41" s="3"/>
      <c r="B41" s="94"/>
      <c r="C41" s="69">
        <v>2566</v>
      </c>
      <c r="D41" s="69"/>
      <c r="E41" s="69">
        <v>2565</v>
      </c>
      <c r="F41" s="69"/>
      <c r="G41" s="69">
        <v>2566</v>
      </c>
      <c r="H41" s="69"/>
      <c r="I41" s="69">
        <v>2565</v>
      </c>
    </row>
    <row r="42" spans="1:18" ht="23.25" customHeight="1">
      <c r="C42" s="172" t="s">
        <v>72</v>
      </c>
      <c r="D42" s="172"/>
      <c r="E42" s="172"/>
      <c r="F42" s="172"/>
      <c r="G42" s="172"/>
      <c r="H42" s="172"/>
      <c r="I42" s="172"/>
    </row>
    <row r="43" spans="1:18" ht="23.25" customHeight="1">
      <c r="A43" s="3" t="s">
        <v>156</v>
      </c>
      <c r="C43" s="72"/>
      <c r="D43" s="84"/>
      <c r="E43" s="72"/>
      <c r="F43" s="84"/>
      <c r="G43" s="84"/>
      <c r="H43" s="84"/>
      <c r="I43" s="84"/>
    </row>
    <row r="44" spans="1:18" ht="23.25" customHeight="1">
      <c r="A44" s="6" t="s">
        <v>157</v>
      </c>
      <c r="C44" s="84"/>
      <c r="D44" s="84"/>
      <c r="E44" s="84"/>
      <c r="F44" s="84"/>
      <c r="G44" s="84"/>
      <c r="H44" s="84"/>
      <c r="I44" s="84"/>
    </row>
    <row r="45" spans="1:18" ht="23.25" customHeight="1">
      <c r="A45" s="1" t="s">
        <v>158</v>
      </c>
      <c r="C45" s="18"/>
      <c r="D45" s="18"/>
      <c r="E45" s="18"/>
      <c r="F45" s="18"/>
      <c r="G45" s="18"/>
      <c r="H45" s="18"/>
      <c r="I45" s="18"/>
      <c r="M45" s="161"/>
      <c r="O45" s="69"/>
    </row>
    <row r="46" spans="1:18" ht="23.25" customHeight="1">
      <c r="A46" s="73" t="s">
        <v>159</v>
      </c>
      <c r="C46" s="18">
        <v>8220</v>
      </c>
      <c r="D46" s="18"/>
      <c r="E46" s="18">
        <v>6829</v>
      </c>
      <c r="F46" s="18"/>
      <c r="G46" s="18">
        <v>0</v>
      </c>
      <c r="H46" s="18"/>
      <c r="I46" s="18">
        <v>0</v>
      </c>
      <c r="L46" s="101"/>
      <c r="M46" s="8"/>
      <c r="O46" s="8"/>
      <c r="Q46" s="101"/>
      <c r="R46" s="101"/>
    </row>
    <row r="47" spans="1:18" ht="23.25" customHeight="1">
      <c r="A47" s="1" t="s">
        <v>170</v>
      </c>
      <c r="C47" s="18"/>
      <c r="D47" s="18"/>
      <c r="E47" s="18"/>
      <c r="F47" s="18"/>
      <c r="G47" s="18"/>
      <c r="H47" s="18"/>
      <c r="I47" s="18"/>
      <c r="L47" s="101"/>
      <c r="Q47" s="162"/>
      <c r="R47" s="101"/>
    </row>
    <row r="48" spans="1:18" ht="23.25" customHeight="1">
      <c r="A48" s="73" t="s">
        <v>171</v>
      </c>
      <c r="C48" s="18">
        <v>-1644</v>
      </c>
      <c r="D48" s="18"/>
      <c r="E48" s="18">
        <v>-1366</v>
      </c>
      <c r="F48" s="18"/>
      <c r="G48" s="18">
        <v>0</v>
      </c>
      <c r="H48" s="18"/>
      <c r="I48" s="18">
        <v>0</v>
      </c>
      <c r="Q48" s="163"/>
    </row>
    <row r="49" spans="1:18" ht="23.25" customHeight="1">
      <c r="A49" s="3" t="s">
        <v>160</v>
      </c>
      <c r="C49" s="92">
        <f>SUM(C45:C48)</f>
        <v>6576</v>
      </c>
      <c r="D49" s="18"/>
      <c r="E49" s="92">
        <f>SUM(E45:E48)</f>
        <v>5463</v>
      </c>
      <c r="F49" s="18"/>
      <c r="G49" s="92">
        <f>SUM(G45:G48)</f>
        <v>0</v>
      </c>
      <c r="H49" s="18"/>
      <c r="I49" s="92">
        <v>0</v>
      </c>
      <c r="J49" s="27"/>
    </row>
    <row r="50" spans="1:18" ht="23.25" customHeight="1">
      <c r="A50" s="3" t="s">
        <v>209</v>
      </c>
      <c r="C50" s="92">
        <f>SUM(C49)</f>
        <v>6576</v>
      </c>
      <c r="D50" s="18"/>
      <c r="E50" s="92">
        <f>SUM(E49)</f>
        <v>5463</v>
      </c>
      <c r="F50" s="18"/>
      <c r="G50" s="92">
        <v>0</v>
      </c>
      <c r="H50" s="18"/>
      <c r="I50" s="92">
        <v>0</v>
      </c>
      <c r="R50" s="101"/>
    </row>
    <row r="51" spans="1:18" ht="23.25" customHeight="1" thickBot="1">
      <c r="A51" s="3" t="s">
        <v>214</v>
      </c>
      <c r="C51" s="67">
        <f>C33+C50</f>
        <v>97535</v>
      </c>
      <c r="D51" s="18"/>
      <c r="E51" s="67">
        <f>E33+E50</f>
        <v>104716</v>
      </c>
      <c r="F51" s="18"/>
      <c r="G51" s="67">
        <f>G33+G50</f>
        <v>2013</v>
      </c>
      <c r="H51" s="18"/>
      <c r="I51" s="67">
        <f>I33+I50</f>
        <v>-9086</v>
      </c>
      <c r="N51" s="8"/>
    </row>
    <row r="52" spans="1:18" ht="10.5" customHeight="1" thickTop="1">
      <c r="A52" s="3"/>
      <c r="C52" s="93"/>
      <c r="D52" s="18"/>
      <c r="E52" s="93"/>
      <c r="F52" s="18"/>
      <c r="G52" s="93"/>
      <c r="H52" s="18"/>
      <c r="I52" s="93"/>
    </row>
    <row r="53" spans="1:18" ht="23.25" customHeight="1">
      <c r="A53" s="3" t="s">
        <v>187</v>
      </c>
      <c r="C53" s="56"/>
      <c r="E53" s="56"/>
    </row>
    <row r="54" spans="1:18" ht="23.25" customHeight="1">
      <c r="A54" s="1" t="s">
        <v>61</v>
      </c>
      <c r="C54" s="19">
        <f>C56-C55</f>
        <v>83859</v>
      </c>
      <c r="D54" s="19"/>
      <c r="E54" s="19">
        <v>89454</v>
      </c>
      <c r="F54" s="19"/>
      <c r="G54" s="19">
        <f>G33</f>
        <v>2013</v>
      </c>
      <c r="H54" s="19"/>
      <c r="I54" s="19">
        <v>-9086</v>
      </c>
    </row>
    <row r="55" spans="1:18" ht="23.25" customHeight="1">
      <c r="A55" s="1" t="s">
        <v>62</v>
      </c>
      <c r="C55" s="59">
        <v>7100</v>
      </c>
      <c r="D55" s="34"/>
      <c r="E55" s="59">
        <v>9799</v>
      </c>
      <c r="F55" s="34"/>
      <c r="G55" s="18">
        <v>0</v>
      </c>
      <c r="H55" s="35"/>
      <c r="I55" s="18">
        <v>0</v>
      </c>
    </row>
    <row r="56" spans="1:18" ht="23.25" customHeight="1" thickBot="1">
      <c r="A56" s="3"/>
      <c r="C56" s="67">
        <f>C33</f>
        <v>90959</v>
      </c>
      <c r="D56" s="98"/>
      <c r="E56" s="67">
        <f>SUM(E54:E55)</f>
        <v>99253</v>
      </c>
      <c r="F56" s="98"/>
      <c r="G56" s="67">
        <f>G33</f>
        <v>2013</v>
      </c>
      <c r="H56" s="15"/>
      <c r="I56" s="67">
        <f>SUM(I54:I55)</f>
        <v>-9086</v>
      </c>
    </row>
    <row r="57" spans="1:18" ht="10.75" customHeight="1" thickTop="1">
      <c r="A57" s="3"/>
      <c r="C57" s="57"/>
      <c r="D57" s="15"/>
      <c r="E57" s="57"/>
      <c r="F57" s="15"/>
      <c r="G57" s="15"/>
      <c r="H57" s="15"/>
      <c r="I57" s="15"/>
    </row>
    <row r="58" spans="1:18" ht="23.25" customHeight="1">
      <c r="A58" s="3" t="s">
        <v>188</v>
      </c>
      <c r="C58" s="56"/>
      <c r="E58" s="56"/>
    </row>
    <row r="59" spans="1:18" ht="23.25" customHeight="1">
      <c r="A59" s="1" t="s">
        <v>61</v>
      </c>
      <c r="C59" s="19">
        <f>'SH-9'!T18</f>
        <v>89980</v>
      </c>
      <c r="D59" s="18"/>
      <c r="E59" s="19">
        <v>94459</v>
      </c>
      <c r="F59" s="18"/>
      <c r="G59" s="18">
        <f>G56</f>
        <v>2013</v>
      </c>
      <c r="H59" s="18"/>
      <c r="I59" s="18">
        <v>-9086</v>
      </c>
    </row>
    <row r="60" spans="1:18" ht="23.25" customHeight="1">
      <c r="A60" s="1" t="s">
        <v>62</v>
      </c>
      <c r="C60" s="18">
        <f>'SH-9'!V18</f>
        <v>7555</v>
      </c>
      <c r="D60" s="18"/>
      <c r="E60" s="18">
        <v>10257</v>
      </c>
      <c r="F60" s="18"/>
      <c r="G60" s="18">
        <v>0</v>
      </c>
      <c r="H60" s="18"/>
      <c r="I60" s="18">
        <v>0</v>
      </c>
      <c r="J60" s="101"/>
      <c r="O60" s="27"/>
    </row>
    <row r="61" spans="1:18" ht="23.25" customHeight="1" thickBot="1">
      <c r="A61" s="3"/>
      <c r="C61" s="67">
        <f>C51</f>
        <v>97535</v>
      </c>
      <c r="D61" s="98"/>
      <c r="E61" s="67">
        <f>SUM(E59:E60)</f>
        <v>104716</v>
      </c>
      <c r="F61" s="98"/>
      <c r="G61" s="67">
        <f>G51</f>
        <v>2013</v>
      </c>
      <c r="H61" s="15"/>
      <c r="I61" s="67">
        <f>SUM(I59:I60)</f>
        <v>-9086</v>
      </c>
      <c r="L61" s="27"/>
    </row>
    <row r="62" spans="1:18" ht="13.5" customHeight="1" thickTop="1">
      <c r="A62" s="3"/>
      <c r="C62" s="57"/>
      <c r="D62" s="15"/>
      <c r="E62" s="57"/>
      <c r="F62" s="15"/>
      <c r="G62" s="15"/>
      <c r="H62" s="15"/>
      <c r="I62" s="15"/>
    </row>
    <row r="63" spans="1:18" ht="23.25" customHeight="1">
      <c r="A63" s="3" t="s">
        <v>184</v>
      </c>
      <c r="C63" s="56"/>
      <c r="E63" s="56"/>
    </row>
    <row r="64" spans="1:18" ht="23.25" customHeight="1" thickBot="1">
      <c r="A64" s="1" t="s">
        <v>185</v>
      </c>
      <c r="C64" s="99">
        <f>C54/'BS3-5'!D88</f>
        <v>1.2901722045038101E-2</v>
      </c>
      <c r="D64" s="100"/>
      <c r="E64" s="99">
        <v>1.4E-2</v>
      </c>
      <c r="F64" s="100"/>
      <c r="G64" s="164">
        <f>G54/'BS3-5'!H88</f>
        <v>3.0970040754912053E-4</v>
      </c>
      <c r="H64" s="100"/>
      <c r="I64" s="99">
        <v>-1E-3</v>
      </c>
    </row>
    <row r="65" spans="3:9" ht="23.25" customHeight="1" thickTop="1"/>
    <row r="67" spans="3:9" ht="23.25" customHeight="1">
      <c r="C67" s="17"/>
      <c r="E67" s="17"/>
      <c r="G67" s="101"/>
    </row>
    <row r="68" spans="3:9" ht="23.25" customHeight="1">
      <c r="C68" s="19"/>
      <c r="D68" s="19"/>
      <c r="E68" s="19"/>
      <c r="F68" s="19"/>
      <c r="G68" s="19"/>
      <c r="H68" s="27"/>
      <c r="I68" s="27"/>
    </row>
    <row r="69" spans="3:9" ht="23.25" customHeight="1">
      <c r="C69" s="27"/>
      <c r="E69" s="27"/>
    </row>
  </sheetData>
  <mergeCells count="14">
    <mergeCell ref="C40:E40"/>
    <mergeCell ref="G40:I40"/>
    <mergeCell ref="C42:I42"/>
    <mergeCell ref="G4:I4"/>
    <mergeCell ref="G5:I5"/>
    <mergeCell ref="G6:I6"/>
    <mergeCell ref="C5:E5"/>
    <mergeCell ref="C38:E38"/>
    <mergeCell ref="G38:I38"/>
    <mergeCell ref="C6:E6"/>
    <mergeCell ref="C4:E4"/>
    <mergeCell ref="C8:I8"/>
    <mergeCell ref="C39:E39"/>
    <mergeCell ref="G39:I39"/>
  </mergeCells>
  <pageMargins left="0.7" right="0.7" top="0.48" bottom="0.5" header="0.5" footer="0.5"/>
  <pageSetup paperSize="9" scale="89" firstPageNumber="6" fitToHeight="0" orientation="portrait" useFirstPageNumber="1" r:id="rId1"/>
  <headerFooter>
    <oddFooter>&amp;L&amp;15หมายเหตุประกอบงบการเงินเป็นส่วนหนึ่งของงบการเงินระหว่างกาลนี้
&amp;C&amp;15&amp;P</oddFooter>
  </headerFooter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F247D-5BD6-4A27-8C95-3D19A7A6B8B5}">
  <dimension ref="A1:Y22"/>
  <sheetViews>
    <sheetView tabSelected="1" view="pageBreakPreview" topLeftCell="A15" zoomScale="80" zoomScaleNormal="82" zoomScaleSheetLayoutView="80" workbookViewId="0">
      <selection activeCell="D16" sqref="D16"/>
    </sheetView>
  </sheetViews>
  <sheetFormatPr defaultColWidth="9.1796875" defaultRowHeight="21.5"/>
  <cols>
    <col min="1" max="1" width="38.08984375" style="2" customWidth="1"/>
    <col min="2" max="2" width="11.36328125" style="2" customWidth="1"/>
    <col min="3" max="3" width="0.90625" style="2" customWidth="1"/>
    <col min="4" max="4" width="11.6328125" style="2" customWidth="1"/>
    <col min="5" max="5" width="0.90625" style="2" customWidth="1"/>
    <col min="6" max="6" width="13.08984375" style="2" customWidth="1"/>
    <col min="7" max="7" width="0.90625" style="2" customWidth="1"/>
    <col min="8" max="8" width="13.08984375" style="2" customWidth="1"/>
    <col min="9" max="9" width="0.90625" style="2" customWidth="1"/>
    <col min="10" max="10" width="11.6328125" style="2" customWidth="1"/>
    <col min="11" max="11" width="0.90625" style="2" customWidth="1"/>
    <col min="12" max="12" width="10.90625" style="2" customWidth="1"/>
    <col min="13" max="13" width="0.90625" style="2" customWidth="1"/>
    <col min="14" max="14" width="13.08984375" style="2" customWidth="1"/>
    <col min="15" max="15" width="0.90625" style="2" customWidth="1"/>
    <col min="16" max="16" width="13.08984375" style="2" customWidth="1"/>
    <col min="17" max="17" width="0.90625" style="2" customWidth="1"/>
    <col min="18" max="18" width="12.1796875" style="2" customWidth="1"/>
    <col min="19" max="19" width="0.90625" style="2" customWidth="1"/>
    <col min="20" max="20" width="12.54296875" style="2" customWidth="1"/>
    <col min="21" max="21" width="0.90625" style="2" customWidth="1"/>
    <col min="22" max="22" width="11.453125" style="2" customWidth="1"/>
    <col min="23" max="23" width="0.90625" style="2" customWidth="1"/>
    <col min="24" max="24" width="11.54296875" style="2" customWidth="1"/>
    <col min="25" max="16384" width="9.1796875" style="2"/>
  </cols>
  <sheetData>
    <row r="1" spans="1:25" ht="25.5" customHeight="1">
      <c r="A1" s="12" t="s">
        <v>80</v>
      </c>
      <c r="F1" s="4"/>
      <c r="G1" s="11" t="s">
        <v>37</v>
      </c>
      <c r="H1" s="11"/>
      <c r="I1" s="11"/>
      <c r="J1" s="11"/>
      <c r="K1" s="11"/>
    </row>
    <row r="2" spans="1:25" s="11" customFormat="1" ht="25.5" customHeight="1">
      <c r="A2" s="12" t="s">
        <v>73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1" t="s">
        <v>16</v>
      </c>
    </row>
    <row r="3" spans="1:25" ht="21.75" customHeight="1">
      <c r="A3" s="20"/>
      <c r="B3" s="20"/>
      <c r="C3" s="20"/>
      <c r="D3" s="20"/>
    </row>
    <row r="4" spans="1:25" ht="21.75" customHeight="1">
      <c r="A4" s="36"/>
      <c r="B4" s="177" t="s">
        <v>30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</row>
    <row r="5" spans="1:25" ht="22">
      <c r="A5" s="36"/>
      <c r="B5" s="103"/>
      <c r="C5" s="103"/>
      <c r="D5" s="103"/>
      <c r="E5" s="103"/>
      <c r="F5" s="103"/>
      <c r="G5" s="103"/>
      <c r="H5" s="103"/>
      <c r="I5" s="103"/>
      <c r="J5" s="174" t="s">
        <v>14</v>
      </c>
      <c r="K5" s="174"/>
      <c r="L5" s="174"/>
      <c r="M5" s="103"/>
      <c r="N5" s="176" t="s">
        <v>49</v>
      </c>
      <c r="O5" s="176"/>
      <c r="P5" s="176"/>
      <c r="Q5" s="176"/>
      <c r="R5" s="176"/>
      <c r="S5" s="103"/>
      <c r="T5" s="69"/>
      <c r="U5" s="69"/>
      <c r="X5" s="85"/>
    </row>
    <row r="6" spans="1:25" ht="21.75" customHeight="1">
      <c r="A6" s="36"/>
      <c r="B6" s="103"/>
      <c r="C6" s="103"/>
      <c r="D6" s="103"/>
      <c r="E6" s="103"/>
      <c r="F6" s="75" t="s">
        <v>84</v>
      </c>
      <c r="G6" s="103"/>
      <c r="H6" s="103"/>
      <c r="I6" s="103"/>
      <c r="J6" s="69"/>
      <c r="K6" s="69"/>
      <c r="L6" s="69"/>
      <c r="M6" s="103"/>
      <c r="N6" s="36"/>
      <c r="O6" s="36"/>
      <c r="P6" s="36"/>
      <c r="Q6" s="36"/>
      <c r="R6" s="36"/>
      <c r="S6" s="103"/>
      <c r="T6" s="74"/>
      <c r="U6" s="74"/>
      <c r="V6" s="74"/>
      <c r="W6" s="74"/>
      <c r="X6" s="74"/>
    </row>
    <row r="7" spans="1:25" ht="21.75" customHeight="1">
      <c r="A7" s="36"/>
      <c r="B7" s="103"/>
      <c r="C7" s="103"/>
      <c r="D7" s="103"/>
      <c r="E7" s="103"/>
      <c r="F7" s="75" t="s">
        <v>85</v>
      </c>
      <c r="G7" s="103"/>
      <c r="H7" s="103"/>
      <c r="I7" s="103"/>
      <c r="J7" s="69"/>
      <c r="K7" s="69"/>
      <c r="L7" s="69"/>
      <c r="M7" s="103"/>
      <c r="N7" s="36" t="s">
        <v>84</v>
      </c>
      <c r="O7" s="36"/>
      <c r="P7" s="36"/>
      <c r="Q7" s="36"/>
      <c r="R7" s="36" t="s">
        <v>161</v>
      </c>
      <c r="S7" s="103"/>
      <c r="T7" s="74"/>
      <c r="U7" s="74"/>
      <c r="V7" s="74"/>
      <c r="W7" s="74"/>
      <c r="X7" s="74"/>
    </row>
    <row r="8" spans="1:25" ht="21.75" customHeight="1">
      <c r="A8" s="36"/>
      <c r="B8" s="103"/>
      <c r="C8" s="103"/>
      <c r="D8" s="103"/>
      <c r="E8" s="103"/>
      <c r="F8" s="75" t="s">
        <v>86</v>
      </c>
      <c r="G8" s="103"/>
      <c r="H8" s="75" t="s">
        <v>90</v>
      </c>
      <c r="I8" s="103"/>
      <c r="J8" s="69"/>
      <c r="K8" s="69"/>
      <c r="L8" s="69"/>
      <c r="M8" s="103"/>
      <c r="N8" s="36" t="s">
        <v>91</v>
      </c>
      <c r="O8" s="36"/>
      <c r="P8" s="36"/>
      <c r="Q8" s="36"/>
      <c r="R8" s="36" t="s">
        <v>162</v>
      </c>
      <c r="S8" s="103"/>
      <c r="T8" s="74"/>
      <c r="U8" s="74"/>
      <c r="V8" s="74" t="s">
        <v>36</v>
      </c>
      <c r="W8" s="74"/>
      <c r="X8" s="74"/>
    </row>
    <row r="9" spans="1:25" ht="21.75" customHeight="1">
      <c r="A9" s="36"/>
      <c r="B9" s="69"/>
      <c r="D9" s="69"/>
      <c r="E9" s="69"/>
      <c r="F9" s="69" t="s">
        <v>87</v>
      </c>
      <c r="G9" s="36"/>
      <c r="H9" s="75" t="s">
        <v>91</v>
      </c>
      <c r="I9" s="36"/>
      <c r="M9" s="76"/>
      <c r="N9" s="74" t="s">
        <v>94</v>
      </c>
      <c r="O9" s="74"/>
      <c r="P9" s="36" t="s">
        <v>189</v>
      </c>
      <c r="Q9" s="74"/>
      <c r="R9" s="74" t="s">
        <v>164</v>
      </c>
      <c r="S9" s="76"/>
      <c r="T9" s="69" t="s">
        <v>51</v>
      </c>
      <c r="U9" s="74"/>
      <c r="V9" s="74" t="s">
        <v>52</v>
      </c>
      <c r="W9" s="74"/>
      <c r="X9" s="74"/>
    </row>
    <row r="10" spans="1:25" ht="21.75" customHeight="1">
      <c r="A10" s="36"/>
      <c r="B10" s="69" t="s">
        <v>223</v>
      </c>
      <c r="D10" s="69" t="s">
        <v>35</v>
      </c>
      <c r="E10" s="69"/>
      <c r="F10" s="69" t="s">
        <v>88</v>
      </c>
      <c r="G10" s="36"/>
      <c r="H10" s="75" t="s">
        <v>92</v>
      </c>
      <c r="I10" s="36"/>
      <c r="J10" s="69" t="s">
        <v>53</v>
      </c>
      <c r="K10" s="69"/>
      <c r="L10" s="69" t="s">
        <v>54</v>
      </c>
      <c r="M10" s="36"/>
      <c r="N10" s="77" t="s">
        <v>95</v>
      </c>
      <c r="O10" s="77"/>
      <c r="P10" s="36" t="s">
        <v>190</v>
      </c>
      <c r="Q10" s="77"/>
      <c r="R10" s="77" t="s">
        <v>36</v>
      </c>
      <c r="S10" s="36"/>
      <c r="T10" s="74" t="s">
        <v>55</v>
      </c>
      <c r="U10" s="69"/>
      <c r="V10" s="69" t="s">
        <v>56</v>
      </c>
      <c r="W10" s="69"/>
      <c r="X10" s="69" t="s">
        <v>51</v>
      </c>
    </row>
    <row r="11" spans="1:25" ht="21.75" customHeight="1">
      <c r="A11" s="36"/>
      <c r="B11" s="69" t="s">
        <v>32</v>
      </c>
      <c r="D11" s="69" t="s">
        <v>34</v>
      </c>
      <c r="E11" s="69"/>
      <c r="F11" s="69" t="s">
        <v>89</v>
      </c>
      <c r="G11" s="36"/>
      <c r="H11" s="75" t="s">
        <v>93</v>
      </c>
      <c r="I11" s="36"/>
      <c r="J11" s="69" t="s">
        <v>33</v>
      </c>
      <c r="K11" s="69"/>
      <c r="L11" s="69" t="s">
        <v>57</v>
      </c>
      <c r="M11" s="36"/>
      <c r="N11" s="74" t="s">
        <v>96</v>
      </c>
      <c r="O11" s="74"/>
      <c r="P11" s="36" t="s">
        <v>163</v>
      </c>
      <c r="Q11" s="74"/>
      <c r="R11" s="74" t="s">
        <v>77</v>
      </c>
      <c r="S11" s="36"/>
      <c r="T11" s="74" t="s">
        <v>65</v>
      </c>
      <c r="U11" s="74"/>
      <c r="V11" s="74" t="s">
        <v>58</v>
      </c>
      <c r="W11" s="74"/>
      <c r="X11" s="74" t="s">
        <v>55</v>
      </c>
    </row>
    <row r="12" spans="1:25" ht="21.75" customHeight="1">
      <c r="B12" s="175" t="s">
        <v>72</v>
      </c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</row>
    <row r="13" spans="1:25" ht="21.75" customHeight="1">
      <c r="A13" s="104" t="s">
        <v>177</v>
      </c>
    </row>
    <row r="14" spans="1:25" ht="21.75" customHeight="1">
      <c r="A14" s="78" t="s">
        <v>178</v>
      </c>
      <c r="B14" s="9">
        <v>6499830</v>
      </c>
      <c r="C14" s="9"/>
      <c r="D14" s="9">
        <v>1532321</v>
      </c>
      <c r="E14" s="9"/>
      <c r="F14" s="9">
        <v>-423185</v>
      </c>
      <c r="G14" s="9"/>
      <c r="H14" s="9">
        <v>-129337</v>
      </c>
      <c r="I14" s="9"/>
      <c r="J14" s="9">
        <v>790448</v>
      </c>
      <c r="K14" s="9"/>
      <c r="L14" s="9">
        <v>5880871</v>
      </c>
      <c r="M14" s="9"/>
      <c r="N14" s="9">
        <v>-24927</v>
      </c>
      <c r="O14" s="9"/>
      <c r="P14" s="9">
        <v>380914</v>
      </c>
      <c r="Q14" s="46"/>
      <c r="R14" s="9">
        <f>SUM(N14:P14)</f>
        <v>355987</v>
      </c>
      <c r="S14" s="9"/>
      <c r="T14" s="9">
        <f>SUM(B14:P14)</f>
        <v>14506935</v>
      </c>
      <c r="U14" s="9"/>
      <c r="V14" s="9">
        <v>979136</v>
      </c>
      <c r="W14" s="68"/>
      <c r="X14" s="9">
        <f>SUM(T14:V14)</f>
        <v>15486071</v>
      </c>
    </row>
    <row r="15" spans="1:25" ht="21.75" customHeight="1">
      <c r="A15" s="40" t="s">
        <v>74</v>
      </c>
      <c r="B15" s="79"/>
      <c r="C15" s="7"/>
      <c r="D15" s="79"/>
      <c r="E15" s="79"/>
      <c r="F15" s="79"/>
      <c r="G15" s="7"/>
      <c r="H15" s="7"/>
      <c r="I15" s="7"/>
      <c r="J15" s="79"/>
      <c r="K15" s="7"/>
      <c r="L15" s="79"/>
      <c r="M15" s="79"/>
      <c r="N15" s="7"/>
      <c r="O15" s="7"/>
      <c r="P15" s="7"/>
      <c r="Q15" s="79"/>
      <c r="R15" s="79"/>
      <c r="S15" s="79"/>
      <c r="T15" s="7"/>
      <c r="U15" s="7"/>
      <c r="V15" s="79"/>
      <c r="W15" s="79"/>
      <c r="X15" s="9"/>
    </row>
    <row r="16" spans="1:25" ht="21.75" customHeight="1">
      <c r="A16" s="2" t="s">
        <v>68</v>
      </c>
      <c r="B16" s="80">
        <v>0</v>
      </c>
      <c r="C16" s="41"/>
      <c r="D16" s="80">
        <v>0</v>
      </c>
      <c r="E16" s="80"/>
      <c r="F16" s="80">
        <v>0</v>
      </c>
      <c r="G16" s="41"/>
      <c r="H16" s="80">
        <v>0</v>
      </c>
      <c r="I16" s="41"/>
      <c r="J16" s="80">
        <v>0</v>
      </c>
      <c r="K16" s="41"/>
      <c r="L16" s="18">
        <v>89454</v>
      </c>
      <c r="M16" s="41"/>
      <c r="N16" s="80">
        <v>0</v>
      </c>
      <c r="O16" s="80"/>
      <c r="P16" s="80">
        <v>0</v>
      </c>
      <c r="Q16" s="41"/>
      <c r="R16" s="18">
        <v>0</v>
      </c>
      <c r="S16" s="41"/>
      <c r="T16" s="18">
        <f>SUM(B16:P16)</f>
        <v>89454</v>
      </c>
      <c r="U16" s="41"/>
      <c r="V16" s="18">
        <v>9799</v>
      </c>
      <c r="W16" s="38"/>
      <c r="X16" s="18">
        <f>SUM(T16:V16)</f>
        <v>99253</v>
      </c>
      <c r="Y16" s="27"/>
    </row>
    <row r="17" spans="1:25" ht="21.75" customHeight="1">
      <c r="A17" s="2" t="s">
        <v>165</v>
      </c>
      <c r="B17" s="80">
        <v>0</v>
      </c>
      <c r="C17" s="41"/>
      <c r="D17" s="80">
        <v>0</v>
      </c>
      <c r="E17" s="80"/>
      <c r="F17" s="80">
        <v>0</v>
      </c>
      <c r="G17" s="41"/>
      <c r="H17" s="80">
        <v>0</v>
      </c>
      <c r="I17" s="41"/>
      <c r="J17" s="80">
        <v>0</v>
      </c>
      <c r="K17" s="41"/>
      <c r="L17" s="18">
        <v>0</v>
      </c>
      <c r="M17" s="41"/>
      <c r="N17" s="80">
        <v>0</v>
      </c>
      <c r="O17" s="80"/>
      <c r="P17" s="38">
        <v>5005</v>
      </c>
      <c r="Q17" s="41"/>
      <c r="R17" s="18">
        <v>5005</v>
      </c>
      <c r="S17" s="41"/>
      <c r="T17" s="18">
        <f>SUM(R17:S17)</f>
        <v>5005</v>
      </c>
      <c r="U17" s="41"/>
      <c r="V17" s="18">
        <v>458</v>
      </c>
      <c r="W17" s="38"/>
      <c r="X17" s="18">
        <f>SUM(T17:V17)</f>
        <v>5463</v>
      </c>
      <c r="Y17" s="27"/>
    </row>
    <row r="18" spans="1:25" ht="21.75" customHeight="1">
      <c r="A18" s="40" t="s">
        <v>114</v>
      </c>
      <c r="B18" s="81">
        <v>0</v>
      </c>
      <c r="C18" s="82"/>
      <c r="D18" s="81">
        <v>0</v>
      </c>
      <c r="E18" s="82"/>
      <c r="F18" s="81">
        <v>0</v>
      </c>
      <c r="G18" s="9"/>
      <c r="H18" s="81">
        <v>0</v>
      </c>
      <c r="I18" s="9"/>
      <c r="J18" s="81">
        <v>0</v>
      </c>
      <c r="K18" s="9"/>
      <c r="L18" s="44">
        <f>SUM(L16:L17)</f>
        <v>89454</v>
      </c>
      <c r="M18" s="9"/>
      <c r="N18" s="81">
        <v>0</v>
      </c>
      <c r="O18" s="66"/>
      <c r="P18" s="44">
        <f>SUM(P16:P17)</f>
        <v>5005</v>
      </c>
      <c r="Q18" s="42"/>
      <c r="R18" s="44">
        <f>SUM(R16:R17)</f>
        <v>5005</v>
      </c>
      <c r="S18" s="42"/>
      <c r="T18" s="44">
        <f>SUM(T16:T17)</f>
        <v>94459</v>
      </c>
      <c r="U18" s="42"/>
      <c r="V18" s="44">
        <f>SUM(V16:V17)</f>
        <v>10257</v>
      </c>
      <c r="W18" s="42"/>
      <c r="X18" s="44">
        <f>SUM(X16:X17)</f>
        <v>104716</v>
      </c>
      <c r="Y18" s="27"/>
    </row>
    <row r="19" spans="1:25" ht="21.75" customHeight="1" thickBot="1">
      <c r="A19" s="40" t="s">
        <v>179</v>
      </c>
      <c r="B19" s="10">
        <f>SUM(B14)</f>
        <v>6499830</v>
      </c>
      <c r="C19" s="9"/>
      <c r="D19" s="10">
        <f>SUM(D14)</f>
        <v>1532321</v>
      </c>
      <c r="E19" s="9"/>
      <c r="F19" s="10">
        <f>SUM(F14)</f>
        <v>-423185</v>
      </c>
      <c r="G19" s="9"/>
      <c r="H19" s="10">
        <f>SUM(H14)</f>
        <v>-129337</v>
      </c>
      <c r="I19" s="9"/>
      <c r="J19" s="10">
        <f>SUM(J14)</f>
        <v>790448</v>
      </c>
      <c r="K19" s="9"/>
      <c r="L19" s="10">
        <f>L14+L16</f>
        <v>5970325</v>
      </c>
      <c r="M19" s="9"/>
      <c r="N19" s="10">
        <f>SUM(N14)</f>
        <v>-24927</v>
      </c>
      <c r="O19" s="9"/>
      <c r="P19" s="10">
        <f>P14+P17</f>
        <v>385919</v>
      </c>
      <c r="Q19" s="9"/>
      <c r="R19" s="10">
        <f>R14+R17</f>
        <v>360992</v>
      </c>
      <c r="S19" s="9"/>
      <c r="T19" s="10">
        <f>T14+T16+T17</f>
        <v>14601394</v>
      </c>
      <c r="U19" s="9"/>
      <c r="V19" s="10">
        <f>V14+V16+V17</f>
        <v>989393</v>
      </c>
      <c r="W19" s="9"/>
      <c r="X19" s="10">
        <f>X14+X16+X17</f>
        <v>15590787</v>
      </c>
    </row>
    <row r="20" spans="1:25" ht="22" thickTop="1">
      <c r="L20" s="70"/>
      <c r="R20" s="70"/>
      <c r="T20" s="70"/>
      <c r="V20" s="70"/>
      <c r="X20" s="70"/>
    </row>
    <row r="22" spans="1:25">
      <c r="T22" s="27"/>
      <c r="V22" s="27"/>
    </row>
  </sheetData>
  <mergeCells count="4">
    <mergeCell ref="J5:L5"/>
    <mergeCell ref="B12:X12"/>
    <mergeCell ref="N5:R5"/>
    <mergeCell ref="B4:X4"/>
  </mergeCells>
  <pageMargins left="0.7" right="0.7" top="0.48" bottom="0.5" header="0.5" footer="0.5"/>
  <pageSetup paperSize="9" scale="71" firstPageNumber="8" fitToHeight="0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
&amp;C&amp;15&amp;P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300E1-314A-4025-9941-3F5D1314D72D}">
  <dimension ref="A1:AA23"/>
  <sheetViews>
    <sheetView view="pageBreakPreview" zoomScale="87" zoomScaleNormal="100" workbookViewId="0">
      <selection activeCell="AD23" sqref="AD23"/>
    </sheetView>
  </sheetViews>
  <sheetFormatPr defaultColWidth="9.1796875" defaultRowHeight="21.5"/>
  <cols>
    <col min="1" max="1" width="38.453125" style="2" customWidth="1"/>
    <col min="2" max="2" width="11.36328125" style="2" customWidth="1"/>
    <col min="3" max="3" width="0.90625" style="2" customWidth="1"/>
    <col min="4" max="4" width="11.6328125" style="2" customWidth="1"/>
    <col min="5" max="5" width="0.90625" style="2" customWidth="1"/>
    <col min="6" max="6" width="13.08984375" style="2" customWidth="1"/>
    <col min="7" max="7" width="0.90625" style="2" customWidth="1"/>
    <col min="8" max="8" width="13.08984375" style="2" customWidth="1"/>
    <col min="9" max="9" width="0.90625" style="2" customWidth="1"/>
    <col min="10" max="10" width="11.6328125" style="2" customWidth="1"/>
    <col min="11" max="11" width="0.90625" style="2" customWidth="1"/>
    <col min="12" max="12" width="10.90625" style="2" customWidth="1"/>
    <col min="13" max="13" width="0.90625" style="2" customWidth="1"/>
    <col min="14" max="14" width="13.08984375" style="2" customWidth="1"/>
    <col min="15" max="15" width="0.90625" style="2" customWidth="1"/>
    <col min="16" max="16" width="13.08984375" style="2" customWidth="1"/>
    <col min="17" max="17" width="0.90625" style="2" customWidth="1"/>
    <col min="18" max="18" width="12.1796875" style="2" customWidth="1"/>
    <col min="19" max="19" width="0.90625" style="2" customWidth="1"/>
    <col min="20" max="20" width="12.54296875" style="2" customWidth="1"/>
    <col min="21" max="21" width="0.90625" style="2" customWidth="1"/>
    <col min="22" max="22" width="11.453125" style="2" customWidth="1"/>
    <col min="23" max="23" width="0.90625" style="2" customWidth="1"/>
    <col min="24" max="24" width="11.54296875" style="2" customWidth="1"/>
    <col min="25" max="16384" width="9.1796875" style="2"/>
  </cols>
  <sheetData>
    <row r="1" spans="1:27" ht="25.5" customHeight="1">
      <c r="A1" s="12" t="s">
        <v>80</v>
      </c>
      <c r="F1" s="4"/>
      <c r="G1" s="11" t="s">
        <v>37</v>
      </c>
      <c r="H1" s="11"/>
      <c r="I1" s="11"/>
      <c r="J1" s="11"/>
      <c r="K1" s="11"/>
    </row>
    <row r="2" spans="1:27" s="11" customFormat="1" ht="25.5" customHeight="1">
      <c r="A2" s="12" t="s">
        <v>73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1" t="s">
        <v>16</v>
      </c>
    </row>
    <row r="3" spans="1:27" ht="21.75" customHeight="1">
      <c r="A3" s="20"/>
      <c r="B3" s="20"/>
      <c r="C3" s="20"/>
      <c r="D3" s="20"/>
    </row>
    <row r="4" spans="1:27" ht="21.75" customHeight="1">
      <c r="A4" s="36"/>
      <c r="B4" s="177" t="s">
        <v>30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</row>
    <row r="5" spans="1:27" ht="22">
      <c r="A5" s="36"/>
      <c r="B5" s="103"/>
      <c r="C5" s="103"/>
      <c r="D5" s="103"/>
      <c r="E5" s="103"/>
      <c r="F5" s="103"/>
      <c r="G5" s="103"/>
      <c r="H5" s="103"/>
      <c r="I5" s="103"/>
      <c r="J5" s="174" t="s">
        <v>14</v>
      </c>
      <c r="K5" s="174"/>
      <c r="L5" s="174"/>
      <c r="M5" s="103"/>
      <c r="N5" s="176" t="s">
        <v>49</v>
      </c>
      <c r="O5" s="176"/>
      <c r="P5" s="176"/>
      <c r="Q5" s="176"/>
      <c r="R5" s="176"/>
      <c r="S5" s="103"/>
      <c r="T5" s="69"/>
      <c r="U5" s="69"/>
      <c r="X5" s="85"/>
    </row>
    <row r="6" spans="1:27" ht="21.75" customHeight="1">
      <c r="A6" s="36"/>
      <c r="B6" s="103"/>
      <c r="C6" s="103"/>
      <c r="D6" s="103"/>
      <c r="E6" s="103"/>
      <c r="F6" s="75" t="s">
        <v>84</v>
      </c>
      <c r="G6" s="103"/>
      <c r="H6" s="103"/>
      <c r="I6" s="103"/>
      <c r="J6" s="69"/>
      <c r="K6" s="69"/>
      <c r="L6" s="69"/>
      <c r="M6" s="103"/>
      <c r="N6" s="36"/>
      <c r="O6" s="36"/>
      <c r="P6" s="36"/>
      <c r="Q6" s="36"/>
      <c r="R6" s="36"/>
      <c r="S6" s="103"/>
      <c r="T6" s="74"/>
      <c r="U6" s="74"/>
      <c r="V6" s="74"/>
      <c r="W6" s="74"/>
      <c r="X6" s="74"/>
    </row>
    <row r="7" spans="1:27" ht="21.75" customHeight="1">
      <c r="A7" s="36"/>
      <c r="B7" s="103"/>
      <c r="C7" s="103"/>
      <c r="D7" s="103"/>
      <c r="E7" s="103"/>
      <c r="F7" s="75" t="s">
        <v>85</v>
      </c>
      <c r="G7" s="103"/>
      <c r="H7" s="103"/>
      <c r="I7" s="103"/>
      <c r="J7" s="69"/>
      <c r="K7" s="69"/>
      <c r="L7" s="69"/>
      <c r="M7" s="103"/>
      <c r="N7" s="36" t="s">
        <v>84</v>
      </c>
      <c r="O7" s="36"/>
      <c r="P7" s="36"/>
      <c r="Q7" s="36"/>
      <c r="R7" s="36" t="s">
        <v>161</v>
      </c>
      <c r="S7" s="103"/>
      <c r="T7" s="74"/>
      <c r="U7" s="74"/>
      <c r="V7" s="74"/>
      <c r="W7" s="74"/>
      <c r="X7" s="74"/>
    </row>
    <row r="8" spans="1:27" ht="21.75" customHeight="1">
      <c r="A8" s="36"/>
      <c r="B8" s="103"/>
      <c r="C8" s="103"/>
      <c r="D8" s="103"/>
      <c r="E8" s="103"/>
      <c r="F8" s="75" t="s">
        <v>86</v>
      </c>
      <c r="G8" s="103"/>
      <c r="H8" s="75" t="s">
        <v>90</v>
      </c>
      <c r="I8" s="103"/>
      <c r="J8" s="69"/>
      <c r="K8" s="69"/>
      <c r="L8" s="69"/>
      <c r="M8" s="103"/>
      <c r="N8" s="36" t="s">
        <v>91</v>
      </c>
      <c r="O8" s="36"/>
      <c r="P8" s="36"/>
      <c r="Q8" s="36"/>
      <c r="R8" s="36" t="s">
        <v>162</v>
      </c>
      <c r="S8" s="103"/>
      <c r="T8" s="74"/>
      <c r="U8" s="74"/>
      <c r="V8" s="74" t="s">
        <v>36</v>
      </c>
      <c r="W8" s="74"/>
      <c r="X8" s="74"/>
    </row>
    <row r="9" spans="1:27" ht="21.75" customHeight="1">
      <c r="A9" s="36"/>
      <c r="B9" s="69"/>
      <c r="D9" s="69"/>
      <c r="E9" s="69"/>
      <c r="F9" s="69" t="s">
        <v>87</v>
      </c>
      <c r="G9" s="36"/>
      <c r="H9" s="75" t="s">
        <v>91</v>
      </c>
      <c r="I9" s="36"/>
      <c r="M9" s="76"/>
      <c r="N9" s="74" t="s">
        <v>94</v>
      </c>
      <c r="O9" s="74"/>
      <c r="P9" s="36" t="s">
        <v>189</v>
      </c>
      <c r="Q9" s="74"/>
      <c r="R9" s="74" t="s">
        <v>164</v>
      </c>
      <c r="S9" s="76"/>
      <c r="T9" s="69" t="s">
        <v>51</v>
      </c>
      <c r="U9" s="74"/>
      <c r="V9" s="74" t="s">
        <v>52</v>
      </c>
      <c r="W9" s="74"/>
      <c r="X9" s="74"/>
    </row>
    <row r="10" spans="1:27" ht="21.75" customHeight="1">
      <c r="A10" s="36"/>
      <c r="B10" s="69" t="s">
        <v>223</v>
      </c>
      <c r="D10" s="69" t="s">
        <v>35</v>
      </c>
      <c r="E10" s="69"/>
      <c r="F10" s="69" t="s">
        <v>88</v>
      </c>
      <c r="G10" s="36"/>
      <c r="H10" s="75" t="s">
        <v>92</v>
      </c>
      <c r="I10" s="36"/>
      <c r="J10" s="69" t="s">
        <v>53</v>
      </c>
      <c r="K10" s="69"/>
      <c r="L10" s="69" t="s">
        <v>54</v>
      </c>
      <c r="M10" s="36"/>
      <c r="N10" s="77" t="s">
        <v>95</v>
      </c>
      <c r="O10" s="77"/>
      <c r="P10" s="36" t="s">
        <v>190</v>
      </c>
      <c r="Q10" s="77"/>
      <c r="R10" s="77" t="s">
        <v>36</v>
      </c>
      <c r="S10" s="36"/>
      <c r="T10" s="74" t="s">
        <v>55</v>
      </c>
      <c r="U10" s="69"/>
      <c r="V10" s="69" t="s">
        <v>56</v>
      </c>
      <c r="W10" s="69"/>
      <c r="X10" s="69" t="s">
        <v>51</v>
      </c>
    </row>
    <row r="11" spans="1:27" ht="21.75" customHeight="1">
      <c r="A11" s="36"/>
      <c r="B11" s="69" t="s">
        <v>32</v>
      </c>
      <c r="D11" s="69" t="s">
        <v>34</v>
      </c>
      <c r="E11" s="69"/>
      <c r="F11" s="69" t="s">
        <v>89</v>
      </c>
      <c r="G11" s="36"/>
      <c r="H11" s="75" t="s">
        <v>93</v>
      </c>
      <c r="I11" s="36"/>
      <c r="J11" s="69" t="s">
        <v>33</v>
      </c>
      <c r="K11" s="69"/>
      <c r="L11" s="69" t="s">
        <v>57</v>
      </c>
      <c r="M11" s="36"/>
      <c r="N11" s="74" t="s">
        <v>96</v>
      </c>
      <c r="O11" s="74"/>
      <c r="P11" s="36" t="s">
        <v>163</v>
      </c>
      <c r="Q11" s="74"/>
      <c r="R11" s="74" t="s">
        <v>77</v>
      </c>
      <c r="S11" s="36"/>
      <c r="T11" s="74" t="s">
        <v>65</v>
      </c>
      <c r="U11" s="74"/>
      <c r="V11" s="74" t="s">
        <v>58</v>
      </c>
      <c r="W11" s="74"/>
      <c r="X11" s="74" t="s">
        <v>55</v>
      </c>
    </row>
    <row r="12" spans="1:27" ht="21.75" customHeight="1">
      <c r="B12" s="175" t="s">
        <v>72</v>
      </c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</row>
    <row r="13" spans="1:27" ht="21.75" customHeight="1">
      <c r="A13" s="104" t="s">
        <v>202</v>
      </c>
    </row>
    <row r="14" spans="1:27" ht="21.75" customHeight="1">
      <c r="A14" s="78" t="s">
        <v>203</v>
      </c>
      <c r="B14" s="9">
        <v>6499830</v>
      </c>
      <c r="C14" s="9">
        <v>0</v>
      </c>
      <c r="D14" s="9">
        <v>1532321</v>
      </c>
      <c r="E14" s="9">
        <v>0</v>
      </c>
      <c r="F14" s="9">
        <v>-423185</v>
      </c>
      <c r="G14" s="9">
        <v>0</v>
      </c>
      <c r="H14" s="9">
        <v>-129337</v>
      </c>
      <c r="I14" s="9">
        <v>0</v>
      </c>
      <c r="J14" s="9">
        <v>790448</v>
      </c>
      <c r="K14" s="9">
        <v>0</v>
      </c>
      <c r="L14" s="9">
        <v>6594582</v>
      </c>
      <c r="M14" s="9">
        <v>0</v>
      </c>
      <c r="N14" s="9">
        <v>-24927</v>
      </c>
      <c r="O14" s="9">
        <v>0</v>
      </c>
      <c r="P14" s="9">
        <v>406329</v>
      </c>
      <c r="Q14" s="46">
        <v>0</v>
      </c>
      <c r="R14" s="71">
        <v>381402</v>
      </c>
      <c r="S14" s="96">
        <v>0</v>
      </c>
      <c r="T14" s="71">
        <f>SUM(B14:P14)</f>
        <v>15246061</v>
      </c>
      <c r="U14" s="96">
        <v>0</v>
      </c>
      <c r="V14" s="71">
        <v>1021237</v>
      </c>
      <c r="W14" s="82">
        <v>0</v>
      </c>
      <c r="X14" s="71">
        <f>SUM(T14:V14)</f>
        <v>16267298</v>
      </c>
      <c r="AA14" s="27"/>
    </row>
    <row r="15" spans="1:27" ht="21.75" customHeight="1">
      <c r="A15" s="40" t="s">
        <v>74</v>
      </c>
      <c r="B15" s="79"/>
      <c r="C15" s="7"/>
      <c r="D15" s="79"/>
      <c r="E15" s="79"/>
      <c r="F15" s="79"/>
      <c r="G15" s="7"/>
      <c r="H15" s="7"/>
      <c r="I15" s="7"/>
      <c r="J15" s="79"/>
      <c r="K15" s="7"/>
      <c r="L15" s="79"/>
      <c r="M15" s="79"/>
      <c r="N15" s="7"/>
      <c r="O15" s="7"/>
      <c r="P15" s="7"/>
      <c r="Q15" s="79"/>
      <c r="R15" s="79"/>
      <c r="S15" s="79"/>
      <c r="T15" s="7"/>
      <c r="U15" s="7"/>
      <c r="V15" s="79"/>
      <c r="W15" s="79"/>
      <c r="X15" s="9"/>
    </row>
    <row r="16" spans="1:27" ht="21.75" customHeight="1">
      <c r="A16" s="2" t="s">
        <v>68</v>
      </c>
      <c r="B16" s="80">
        <v>0</v>
      </c>
      <c r="C16" s="41"/>
      <c r="D16" s="80">
        <v>0</v>
      </c>
      <c r="E16" s="80"/>
      <c r="F16" s="80">
        <v>0</v>
      </c>
      <c r="G16" s="41"/>
      <c r="H16" s="80">
        <v>0</v>
      </c>
      <c r="I16" s="41"/>
      <c r="J16" s="80">
        <v>0</v>
      </c>
      <c r="K16" s="41"/>
      <c r="L16" s="18">
        <f>'PL6-7'!C54</f>
        <v>83859</v>
      </c>
      <c r="M16" s="41"/>
      <c r="N16" s="80">
        <v>0</v>
      </c>
      <c r="O16" s="80"/>
      <c r="P16" s="80">
        <v>0</v>
      </c>
      <c r="Q16" s="41"/>
      <c r="R16" s="18">
        <v>0</v>
      </c>
      <c r="S16" s="41"/>
      <c r="T16" s="18">
        <f>SUM(B16:P16)</f>
        <v>83859</v>
      </c>
      <c r="U16" s="41"/>
      <c r="V16" s="18">
        <f>X16-T16</f>
        <v>7100</v>
      </c>
      <c r="W16" s="38"/>
      <c r="X16" s="18">
        <f>'PL6-7'!C56</f>
        <v>90959</v>
      </c>
      <c r="Y16" s="27"/>
    </row>
    <row r="17" spans="1:25" ht="21.75" customHeight="1">
      <c r="A17" s="2" t="s">
        <v>165</v>
      </c>
      <c r="B17" s="80">
        <v>0</v>
      </c>
      <c r="C17" s="41"/>
      <c r="D17" s="80">
        <v>0</v>
      </c>
      <c r="E17" s="80"/>
      <c r="F17" s="80">
        <v>0</v>
      </c>
      <c r="G17" s="41"/>
      <c r="H17" s="80">
        <v>0</v>
      </c>
      <c r="I17" s="41"/>
      <c r="J17" s="80">
        <v>0</v>
      </c>
      <c r="K17" s="41"/>
      <c r="L17" s="18">
        <v>0</v>
      </c>
      <c r="M17" s="41"/>
      <c r="N17" s="38">
        <v>0</v>
      </c>
      <c r="O17" s="80"/>
      <c r="P17" s="38">
        <v>6121</v>
      </c>
      <c r="Q17" s="41"/>
      <c r="R17" s="70">
        <v>6121</v>
      </c>
      <c r="S17" s="41"/>
      <c r="T17" s="18">
        <f>R17</f>
        <v>6121</v>
      </c>
      <c r="U17" s="41"/>
      <c r="V17" s="18">
        <f>X17-T17</f>
        <v>455</v>
      </c>
      <c r="W17" s="38"/>
      <c r="X17" s="18">
        <f>X18-X16</f>
        <v>6576</v>
      </c>
      <c r="Y17" s="27"/>
    </row>
    <row r="18" spans="1:25" ht="21.75" customHeight="1">
      <c r="A18" s="40" t="s">
        <v>114</v>
      </c>
      <c r="B18" s="81">
        <v>0</v>
      </c>
      <c r="C18" s="82"/>
      <c r="D18" s="81">
        <v>0</v>
      </c>
      <c r="E18" s="82"/>
      <c r="F18" s="81">
        <v>0</v>
      </c>
      <c r="G18" s="9"/>
      <c r="H18" s="81">
        <v>0</v>
      </c>
      <c r="I18" s="9"/>
      <c r="J18" s="81">
        <v>0</v>
      </c>
      <c r="K18" s="9"/>
      <c r="L18" s="44">
        <f>SUM(L16:L17)</f>
        <v>83859</v>
      </c>
      <c r="M18" s="9"/>
      <c r="N18" s="44">
        <f>SUM(N16:N17)</f>
        <v>0</v>
      </c>
      <c r="O18" s="66"/>
      <c r="P18" s="44">
        <f>SUM(P16:P17)</f>
        <v>6121</v>
      </c>
      <c r="Q18" s="42"/>
      <c r="R18" s="44">
        <f>SUM(R16:R17)</f>
        <v>6121</v>
      </c>
      <c r="S18" s="42"/>
      <c r="T18" s="44">
        <f>SUM(T16:T17)</f>
        <v>89980</v>
      </c>
      <c r="U18" s="42"/>
      <c r="V18" s="44">
        <f>SUM(V16:V17)</f>
        <v>7555</v>
      </c>
      <c r="W18" s="42"/>
      <c r="X18" s="44">
        <f>'PL6-7'!C61</f>
        <v>97535</v>
      </c>
      <c r="Y18" s="27"/>
    </row>
    <row r="19" spans="1:25" ht="21.75" customHeight="1" thickBot="1">
      <c r="A19" s="40" t="s">
        <v>204</v>
      </c>
      <c r="B19" s="10">
        <f>SUM(B14)</f>
        <v>6499830</v>
      </c>
      <c r="C19" s="9"/>
      <c r="D19" s="10">
        <f>SUM(D14)</f>
        <v>1532321</v>
      </c>
      <c r="E19" s="9"/>
      <c r="F19" s="10">
        <f>SUM(F14)</f>
        <v>-423185</v>
      </c>
      <c r="G19" s="9"/>
      <c r="H19" s="10">
        <f>SUM(H14)</f>
        <v>-129337</v>
      </c>
      <c r="I19" s="9"/>
      <c r="J19" s="10">
        <f>SUM(J14)</f>
        <v>790448</v>
      </c>
      <c r="K19" s="9"/>
      <c r="L19" s="10">
        <f>L14+L16+L17</f>
        <v>6678441</v>
      </c>
      <c r="M19" s="9"/>
      <c r="N19" s="10">
        <f>N14+N18</f>
        <v>-24927</v>
      </c>
      <c r="O19" s="9"/>
      <c r="P19" s="10">
        <f>P14+P17</f>
        <v>412450</v>
      </c>
      <c r="Q19" s="9"/>
      <c r="R19" s="10">
        <f>R14+R17</f>
        <v>387523</v>
      </c>
      <c r="S19" s="9"/>
      <c r="T19" s="10">
        <f>T14+T16+T17</f>
        <v>15336041</v>
      </c>
      <c r="U19" s="9"/>
      <c r="V19" s="10">
        <f>V14+V16+V17</f>
        <v>1028792</v>
      </c>
      <c r="W19" s="9"/>
      <c r="X19" s="10">
        <f>X14+X16+X17</f>
        <v>16364833</v>
      </c>
    </row>
    <row r="20" spans="1:25" ht="22" thickTop="1">
      <c r="B20" s="70"/>
      <c r="D20" s="70"/>
      <c r="F20" s="70"/>
      <c r="H20" s="70"/>
      <c r="J20" s="70"/>
      <c r="L20" s="70"/>
      <c r="R20" s="70"/>
      <c r="T20" s="70"/>
      <c r="V20" s="70"/>
      <c r="X20" s="27"/>
    </row>
    <row r="21" spans="1:25">
      <c r="R21" s="70"/>
      <c r="T21" s="70"/>
    </row>
    <row r="22" spans="1:25">
      <c r="N22" s="27"/>
      <c r="T22" s="27"/>
      <c r="V22" s="27"/>
    </row>
    <row r="23" spans="1:25">
      <c r="T23" s="27"/>
      <c r="V23" s="27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71" firstPageNumber="9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62320-08B9-4403-8BCA-BD56A04977DC}">
  <dimension ref="A1:M18"/>
  <sheetViews>
    <sheetView view="pageBreakPreview" zoomScaleNormal="88" zoomScaleSheetLayoutView="100" workbookViewId="0">
      <selection activeCell="F22" sqref="F22"/>
    </sheetView>
  </sheetViews>
  <sheetFormatPr defaultColWidth="9.1796875" defaultRowHeight="21.5"/>
  <cols>
    <col min="1" max="1" width="51.81640625" style="2" customWidth="1"/>
    <col min="2" max="2" width="6.1796875" style="14" customWidth="1"/>
    <col min="3" max="3" width="3.90625" style="2" customWidth="1"/>
    <col min="4" max="4" width="13.81640625" style="2" customWidth="1"/>
    <col min="5" max="5" width="1.90625" style="2" customWidth="1"/>
    <col min="6" max="6" width="14" style="2" customWidth="1"/>
    <col min="7" max="7" width="1.90625" style="2" customWidth="1"/>
    <col min="8" max="8" width="14.54296875" style="2" customWidth="1"/>
    <col min="9" max="9" width="1.90625" style="2" customWidth="1"/>
    <col min="10" max="10" width="14.54296875" style="2" customWidth="1"/>
    <col min="11" max="11" width="1.90625" style="2" customWidth="1"/>
    <col min="12" max="12" width="13.54296875" style="2" customWidth="1"/>
    <col min="13" max="13" width="12.36328125" style="2" bestFit="1" customWidth="1"/>
    <col min="14" max="16384" width="9.1796875" style="2"/>
  </cols>
  <sheetData>
    <row r="1" spans="1:13" ht="23.25" customHeight="1">
      <c r="A1" s="12" t="s">
        <v>80</v>
      </c>
    </row>
    <row r="2" spans="1:13" ht="23.25" customHeight="1">
      <c r="A2" s="12" t="s">
        <v>73</v>
      </c>
      <c r="L2" s="11"/>
    </row>
    <row r="3" spans="1:13" ht="23.25" customHeight="1">
      <c r="A3" s="3"/>
      <c r="B3" s="3"/>
      <c r="C3" s="3"/>
      <c r="D3" s="3"/>
      <c r="E3" s="3"/>
      <c r="F3" s="3"/>
    </row>
    <row r="4" spans="1:13" ht="23.25" customHeight="1">
      <c r="A4" s="36"/>
      <c r="B4" s="86"/>
      <c r="C4" s="86"/>
      <c r="D4" s="173" t="s">
        <v>40</v>
      </c>
      <c r="E4" s="173"/>
      <c r="F4" s="173"/>
      <c r="G4" s="173"/>
      <c r="H4" s="173"/>
      <c r="I4" s="173"/>
      <c r="J4" s="173"/>
      <c r="K4" s="173"/>
      <c r="L4" s="173"/>
    </row>
    <row r="5" spans="1:13" ht="23.25" customHeight="1">
      <c r="A5" s="36"/>
      <c r="B5" s="86"/>
      <c r="F5" s="69"/>
      <c r="G5" s="36"/>
      <c r="H5" s="174" t="s">
        <v>14</v>
      </c>
      <c r="I5" s="174"/>
      <c r="J5" s="174"/>
      <c r="K5" s="69"/>
    </row>
    <row r="6" spans="1:13" ht="23.25" customHeight="1">
      <c r="A6" s="36"/>
      <c r="B6" s="37"/>
      <c r="D6" s="69" t="s">
        <v>223</v>
      </c>
      <c r="F6" s="69" t="s">
        <v>35</v>
      </c>
      <c r="G6" s="36"/>
      <c r="H6" s="69" t="s">
        <v>53</v>
      </c>
      <c r="I6" s="69"/>
      <c r="J6" s="69" t="s">
        <v>54</v>
      </c>
      <c r="K6" s="69"/>
      <c r="L6" s="69" t="s">
        <v>51</v>
      </c>
    </row>
    <row r="7" spans="1:13" ht="23.25" customHeight="1">
      <c r="A7" s="36"/>
      <c r="B7" s="37"/>
      <c r="D7" s="69" t="s">
        <v>32</v>
      </c>
      <c r="F7" s="69" t="s">
        <v>34</v>
      </c>
      <c r="G7" s="36"/>
      <c r="H7" s="69" t="s">
        <v>33</v>
      </c>
      <c r="I7" s="69"/>
      <c r="J7" s="69" t="s">
        <v>57</v>
      </c>
      <c r="K7" s="69"/>
      <c r="L7" s="69" t="s">
        <v>55</v>
      </c>
    </row>
    <row r="8" spans="1:13" ht="23.25" customHeight="1">
      <c r="B8" s="86"/>
      <c r="C8" s="86"/>
      <c r="D8" s="175" t="s">
        <v>72</v>
      </c>
      <c r="E8" s="175"/>
      <c r="F8" s="175"/>
      <c r="G8" s="175"/>
      <c r="H8" s="175"/>
      <c r="I8" s="175"/>
      <c r="J8" s="175"/>
      <c r="K8" s="175"/>
      <c r="L8" s="175"/>
    </row>
    <row r="9" spans="1:13" ht="23.25" customHeight="1">
      <c r="A9" s="87" t="s">
        <v>177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3" ht="23.25" customHeight="1">
      <c r="A10" s="87" t="s">
        <v>178</v>
      </c>
      <c r="C10" s="9"/>
      <c r="D10" s="9">
        <v>6499830</v>
      </c>
      <c r="E10" s="9"/>
      <c r="F10" s="9">
        <v>1532321</v>
      </c>
      <c r="G10" s="9"/>
      <c r="H10" s="9">
        <v>653548</v>
      </c>
      <c r="I10" s="9"/>
      <c r="J10" s="9">
        <v>3346924</v>
      </c>
      <c r="K10" s="9"/>
      <c r="L10" s="9">
        <f>SUM(D10:J10)</f>
        <v>12032623</v>
      </c>
      <c r="M10" s="70"/>
    </row>
    <row r="11" spans="1:13" ht="23.25" customHeight="1">
      <c r="A11" s="87" t="s">
        <v>74</v>
      </c>
      <c r="C11" s="9"/>
      <c r="D11" s="9"/>
      <c r="E11" s="9"/>
      <c r="F11" s="9"/>
      <c r="G11" s="9"/>
      <c r="H11" s="9"/>
      <c r="I11" s="9"/>
      <c r="J11" s="9"/>
      <c r="K11" s="9"/>
      <c r="L11" s="42"/>
    </row>
    <row r="12" spans="1:13" ht="23.25" customHeight="1">
      <c r="A12" s="88" t="s">
        <v>192</v>
      </c>
      <c r="C12" s="45"/>
      <c r="D12" s="39">
        <v>0</v>
      </c>
      <c r="E12" s="45"/>
      <c r="F12" s="39">
        <v>0</v>
      </c>
      <c r="G12" s="46"/>
      <c r="H12" s="39">
        <v>0</v>
      </c>
      <c r="I12" s="9"/>
      <c r="J12" s="43">
        <v>-9086</v>
      </c>
      <c r="K12" s="62"/>
      <c r="L12" s="43">
        <f>SUM(J12:K12)</f>
        <v>-9086</v>
      </c>
      <c r="M12" s="101"/>
    </row>
    <row r="13" spans="1:13" ht="23.25" customHeight="1">
      <c r="A13" s="40" t="s">
        <v>196</v>
      </c>
      <c r="C13" s="66"/>
      <c r="D13" s="44">
        <v>0</v>
      </c>
      <c r="E13" s="66"/>
      <c r="F13" s="44">
        <v>0</v>
      </c>
      <c r="G13" s="66"/>
      <c r="H13" s="44">
        <v>0</v>
      </c>
      <c r="I13" s="9"/>
      <c r="J13" s="44">
        <f>SUM(J12)</f>
        <v>-9086</v>
      </c>
      <c r="K13" s="66"/>
      <c r="L13" s="44">
        <f>SUM(L12)</f>
        <v>-9086</v>
      </c>
      <c r="M13" s="101"/>
    </row>
    <row r="14" spans="1:13" ht="23.25" customHeight="1" thickBot="1">
      <c r="A14" s="89" t="s">
        <v>179</v>
      </c>
      <c r="C14" s="9"/>
      <c r="D14" s="10">
        <f>SUM(D10:D12)</f>
        <v>6499830</v>
      </c>
      <c r="E14" s="9"/>
      <c r="F14" s="10">
        <f>SUM(F10:F12)</f>
        <v>1532321</v>
      </c>
      <c r="G14" s="9"/>
      <c r="H14" s="10">
        <f>SUM(H10:H12)</f>
        <v>653548</v>
      </c>
      <c r="I14" s="9"/>
      <c r="J14" s="10">
        <f>J10+J13</f>
        <v>3337838</v>
      </c>
      <c r="K14" s="9"/>
      <c r="L14" s="10">
        <f>L10+L13</f>
        <v>12023537</v>
      </c>
      <c r="M14" s="101"/>
    </row>
    <row r="15" spans="1:13" ht="22" thickTop="1">
      <c r="J15" s="70"/>
      <c r="L15" s="70"/>
    </row>
    <row r="16" spans="1:13">
      <c r="L16" s="70"/>
    </row>
    <row r="17" spans="8:12">
      <c r="H17" s="70"/>
      <c r="J17" s="70"/>
      <c r="L17" s="70"/>
    </row>
    <row r="18" spans="8:12">
      <c r="H18" s="70"/>
      <c r="J18" s="70"/>
    </row>
  </sheetData>
  <mergeCells count="3">
    <mergeCell ref="H5:J5"/>
    <mergeCell ref="D8:L8"/>
    <mergeCell ref="D4:L4"/>
  </mergeCells>
  <pageMargins left="0.7" right="0.7" top="0.48" bottom="0.5" header="0.5" footer="0.5"/>
  <pageSetup paperSize="9" firstPageNumber="10" fitToHeight="0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
&amp;C&amp;15&amp;P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02CDE-C0BC-486E-BE6E-0D900C7C3216}">
  <dimension ref="A1:M18"/>
  <sheetViews>
    <sheetView view="pageBreakPreview" zoomScaleNormal="100" zoomScaleSheetLayoutView="100" workbookViewId="0">
      <selection activeCell="N14" sqref="N14"/>
    </sheetView>
  </sheetViews>
  <sheetFormatPr defaultColWidth="9.1796875" defaultRowHeight="21.5"/>
  <cols>
    <col min="1" max="1" width="51.81640625" style="2" customWidth="1"/>
    <col min="2" max="2" width="6.1796875" style="14" customWidth="1"/>
    <col min="3" max="3" width="4.08984375" style="2" customWidth="1"/>
    <col min="4" max="4" width="13.81640625" style="2" customWidth="1"/>
    <col min="5" max="5" width="1.90625" style="2" customWidth="1"/>
    <col min="6" max="6" width="14" style="2" customWidth="1"/>
    <col min="7" max="7" width="1.90625" style="2" customWidth="1"/>
    <col min="8" max="8" width="14.54296875" style="2" customWidth="1"/>
    <col min="9" max="9" width="1.90625" style="2" customWidth="1"/>
    <col min="10" max="10" width="14.54296875" style="2" customWidth="1"/>
    <col min="11" max="11" width="1.90625" style="2" customWidth="1"/>
    <col min="12" max="12" width="13.54296875" style="2" customWidth="1"/>
    <col min="13" max="13" width="12.36328125" style="2" bestFit="1" customWidth="1"/>
    <col min="14" max="16384" width="9.1796875" style="2"/>
  </cols>
  <sheetData>
    <row r="1" spans="1:13" ht="23.25" customHeight="1">
      <c r="A1" s="12" t="s">
        <v>80</v>
      </c>
    </row>
    <row r="2" spans="1:13" ht="23.25" customHeight="1">
      <c r="A2" s="12" t="s">
        <v>73</v>
      </c>
      <c r="L2" s="11"/>
    </row>
    <row r="3" spans="1:13" ht="23.25" customHeight="1">
      <c r="A3" s="3"/>
      <c r="B3" s="3"/>
      <c r="C3" s="3"/>
      <c r="D3" s="3"/>
      <c r="E3" s="3"/>
      <c r="F3" s="3"/>
    </row>
    <row r="4" spans="1:13" ht="23.25" customHeight="1">
      <c r="A4" s="36"/>
      <c r="B4" s="86"/>
      <c r="C4" s="86"/>
      <c r="D4" s="173" t="s">
        <v>40</v>
      </c>
      <c r="E4" s="173"/>
      <c r="F4" s="173"/>
      <c r="G4" s="173"/>
      <c r="H4" s="173"/>
      <c r="I4" s="173"/>
      <c r="J4" s="173"/>
      <c r="K4" s="173"/>
      <c r="L4" s="173"/>
    </row>
    <row r="5" spans="1:13" ht="23.25" customHeight="1">
      <c r="A5" s="36"/>
      <c r="B5" s="86"/>
      <c r="F5" s="69"/>
      <c r="G5" s="36"/>
      <c r="H5" s="174" t="s">
        <v>14</v>
      </c>
      <c r="I5" s="174"/>
      <c r="J5" s="174"/>
      <c r="K5" s="69"/>
    </row>
    <row r="6" spans="1:13" ht="23.25" customHeight="1">
      <c r="A6" s="36"/>
      <c r="B6" s="37"/>
      <c r="D6" s="69" t="s">
        <v>223</v>
      </c>
      <c r="F6" s="69" t="s">
        <v>35</v>
      </c>
      <c r="G6" s="36"/>
      <c r="H6" s="69" t="s">
        <v>53</v>
      </c>
      <c r="I6" s="69"/>
      <c r="J6" s="69" t="s">
        <v>54</v>
      </c>
      <c r="K6" s="69"/>
      <c r="L6" s="69" t="s">
        <v>51</v>
      </c>
    </row>
    <row r="7" spans="1:13" ht="23.25" customHeight="1">
      <c r="A7" s="36"/>
      <c r="B7" s="37"/>
      <c r="D7" s="69" t="s">
        <v>32</v>
      </c>
      <c r="F7" s="69" t="s">
        <v>34</v>
      </c>
      <c r="G7" s="36"/>
      <c r="H7" s="69" t="s">
        <v>33</v>
      </c>
      <c r="I7" s="69"/>
      <c r="J7" s="69" t="s">
        <v>57</v>
      </c>
      <c r="K7" s="69"/>
      <c r="L7" s="69" t="s">
        <v>55</v>
      </c>
    </row>
    <row r="8" spans="1:13" ht="23.25" customHeight="1">
      <c r="B8" s="86"/>
      <c r="C8" s="86"/>
      <c r="D8" s="175" t="s">
        <v>72</v>
      </c>
      <c r="E8" s="175"/>
      <c r="F8" s="175"/>
      <c r="G8" s="175"/>
      <c r="H8" s="175"/>
      <c r="I8" s="175"/>
      <c r="J8" s="175"/>
      <c r="K8" s="175"/>
      <c r="L8" s="175"/>
    </row>
    <row r="9" spans="1:13" ht="23.25" customHeight="1">
      <c r="A9" s="87" t="s">
        <v>202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3" ht="23.25" customHeight="1">
      <c r="A10" s="87" t="s">
        <v>203</v>
      </c>
      <c r="C10" s="9"/>
      <c r="D10" s="9">
        <v>6499830</v>
      </c>
      <c r="E10" s="9"/>
      <c r="F10" s="9">
        <v>1532321</v>
      </c>
      <c r="G10" s="9"/>
      <c r="H10" s="9">
        <v>653548</v>
      </c>
      <c r="I10" s="9"/>
      <c r="J10" s="9">
        <v>3484649</v>
      </c>
      <c r="K10" s="9"/>
      <c r="L10" s="9">
        <v>12170348</v>
      </c>
      <c r="M10" s="70"/>
    </row>
    <row r="11" spans="1:13" ht="23.25" customHeight="1">
      <c r="A11" s="87" t="s">
        <v>74</v>
      </c>
      <c r="C11" s="9"/>
      <c r="D11" s="9"/>
      <c r="E11" s="9"/>
      <c r="F11" s="9"/>
      <c r="G11" s="9"/>
      <c r="H11" s="9"/>
      <c r="I11" s="9"/>
      <c r="J11" s="9"/>
      <c r="K11" s="9"/>
      <c r="L11" s="42"/>
    </row>
    <row r="12" spans="1:13" ht="23.25" customHeight="1">
      <c r="A12" s="88" t="s">
        <v>68</v>
      </c>
      <c r="C12" s="45"/>
      <c r="D12" s="39">
        <v>0</v>
      </c>
      <c r="E12" s="45"/>
      <c r="F12" s="39">
        <v>0</v>
      </c>
      <c r="G12" s="46"/>
      <c r="H12" s="39">
        <v>0</v>
      </c>
      <c r="I12" s="9"/>
      <c r="J12" s="43">
        <v>2013</v>
      </c>
      <c r="K12" s="62"/>
      <c r="L12" s="43">
        <v>2013</v>
      </c>
      <c r="M12" s="101"/>
    </row>
    <row r="13" spans="1:13" ht="23.25" customHeight="1">
      <c r="A13" s="40" t="s">
        <v>196</v>
      </c>
      <c r="C13" s="66"/>
      <c r="D13" s="44">
        <v>0</v>
      </c>
      <c r="E13" s="66"/>
      <c r="F13" s="44">
        <v>0</v>
      </c>
      <c r="G13" s="66"/>
      <c r="H13" s="44">
        <v>0</v>
      </c>
      <c r="I13" s="9"/>
      <c r="J13" s="44">
        <v>2013</v>
      </c>
      <c r="K13" s="66"/>
      <c r="L13" s="44">
        <v>2013</v>
      </c>
      <c r="M13" s="101"/>
    </row>
    <row r="14" spans="1:13" ht="23.25" customHeight="1" thickBot="1">
      <c r="A14" s="89" t="s">
        <v>204</v>
      </c>
      <c r="C14" s="9"/>
      <c r="D14" s="10">
        <v>6499830</v>
      </c>
      <c r="E14" s="9"/>
      <c r="F14" s="10">
        <v>1532321</v>
      </c>
      <c r="G14" s="9"/>
      <c r="H14" s="10">
        <v>653548</v>
      </c>
      <c r="I14" s="9"/>
      <c r="J14" s="10">
        <v>3486662</v>
      </c>
      <c r="K14" s="9"/>
      <c r="L14" s="10">
        <v>12172361</v>
      </c>
      <c r="M14" s="101"/>
    </row>
    <row r="15" spans="1:13" ht="22" thickTop="1">
      <c r="J15" s="70"/>
      <c r="L15" s="70"/>
    </row>
    <row r="16" spans="1:13">
      <c r="L16" s="70"/>
    </row>
    <row r="17" spans="8:12">
      <c r="H17" s="70"/>
      <c r="J17" s="70"/>
      <c r="L17" s="70"/>
    </row>
    <row r="18" spans="8:12">
      <c r="H18" s="70"/>
      <c r="J18" s="70"/>
    </row>
  </sheetData>
  <mergeCells count="3">
    <mergeCell ref="D4:L4"/>
    <mergeCell ref="H5:J5"/>
    <mergeCell ref="D8:L8"/>
  </mergeCells>
  <pageMargins left="0.7" right="0.7" top="0.48" bottom="0.5" header="0.5" footer="0.5"/>
  <pageSetup paperSize="9" scale="99" firstPageNumber="11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102"/>
  <sheetViews>
    <sheetView view="pageBreakPreview" topLeftCell="A70" zoomScale="80" zoomScaleNormal="90" zoomScaleSheetLayoutView="80" workbookViewId="0">
      <selection activeCell="L86" sqref="L86"/>
    </sheetView>
  </sheetViews>
  <sheetFormatPr defaultColWidth="9.1796875" defaultRowHeight="23.25" customHeight="1"/>
  <cols>
    <col min="1" max="1" width="63" style="2" customWidth="1"/>
    <col min="2" max="2" width="6.1796875" style="2" customWidth="1"/>
    <col min="3" max="3" width="1" style="2" customWidth="1"/>
    <col min="4" max="4" width="10.81640625" style="2" customWidth="1"/>
    <col min="5" max="5" width="1" style="2" customWidth="1"/>
    <col min="6" max="6" width="10.81640625" style="2" customWidth="1"/>
    <col min="7" max="7" width="1" style="2" customWidth="1"/>
    <col min="8" max="8" width="10.81640625" style="2" customWidth="1"/>
    <col min="9" max="9" width="1" style="2" customWidth="1"/>
    <col min="10" max="10" width="10.81640625" style="2" customWidth="1"/>
    <col min="11" max="11" width="15.453125" style="8" customWidth="1"/>
    <col min="12" max="13" width="14.1796875" style="8" customWidth="1"/>
    <col min="14" max="14" width="14.453125" style="2" bestFit="1" customWidth="1"/>
    <col min="15" max="15" width="2.1796875" style="2" customWidth="1"/>
    <col min="16" max="16" width="14.453125" style="2" bestFit="1" customWidth="1"/>
    <col min="17" max="16384" width="9.1796875" style="2"/>
  </cols>
  <sheetData>
    <row r="1" spans="1:13" ht="21.75" customHeight="1">
      <c r="A1" s="12" t="s">
        <v>80</v>
      </c>
      <c r="B1" s="12"/>
      <c r="C1" s="12"/>
    </row>
    <row r="2" spans="1:13" ht="21.75" customHeight="1">
      <c r="A2" s="12" t="s">
        <v>75</v>
      </c>
      <c r="B2" s="12"/>
      <c r="C2" s="12"/>
      <c r="E2" s="4"/>
      <c r="G2" s="4"/>
    </row>
    <row r="3" spans="1:13" ht="21.75" customHeight="1">
      <c r="A3" s="12"/>
      <c r="B3" s="12"/>
      <c r="C3" s="12"/>
      <c r="E3" s="4"/>
      <c r="G3" s="4"/>
    </row>
    <row r="4" spans="1:13" ht="20" customHeight="1">
      <c r="D4" s="173" t="s">
        <v>30</v>
      </c>
      <c r="E4" s="173"/>
      <c r="F4" s="173"/>
      <c r="G4" s="173"/>
      <c r="H4" s="173" t="s">
        <v>40</v>
      </c>
      <c r="I4" s="173"/>
      <c r="J4" s="173"/>
    </row>
    <row r="5" spans="1:13" ht="21.75" customHeight="1">
      <c r="D5" s="171" t="s">
        <v>71</v>
      </c>
      <c r="E5" s="171"/>
      <c r="F5" s="171"/>
      <c r="G5" s="171"/>
      <c r="H5" s="171" t="s">
        <v>71</v>
      </c>
      <c r="I5" s="171"/>
      <c r="J5" s="171"/>
      <c r="K5" s="2"/>
      <c r="L5" s="2"/>
      <c r="M5" s="2"/>
    </row>
    <row r="6" spans="1:13" ht="20" customHeight="1">
      <c r="D6" s="171" t="s">
        <v>176</v>
      </c>
      <c r="E6" s="171"/>
      <c r="F6" s="171"/>
      <c r="H6" s="171" t="s">
        <v>176</v>
      </c>
      <c r="I6" s="171"/>
      <c r="J6" s="171"/>
      <c r="K6" s="2"/>
      <c r="L6" s="2"/>
      <c r="M6" s="2"/>
    </row>
    <row r="7" spans="1:13" ht="20" customHeight="1">
      <c r="A7" s="11"/>
      <c r="B7" s="84"/>
      <c r="C7" s="11"/>
      <c r="D7" s="69">
        <v>2566</v>
      </c>
      <c r="E7" s="69"/>
      <c r="F7" s="69">
        <v>2565</v>
      </c>
      <c r="G7" s="69"/>
      <c r="H7" s="69">
        <v>2566</v>
      </c>
      <c r="I7" s="69"/>
      <c r="J7" s="69">
        <v>2565</v>
      </c>
    </row>
    <row r="8" spans="1:13" ht="20" customHeight="1">
      <c r="D8" s="172" t="s">
        <v>72</v>
      </c>
      <c r="E8" s="172"/>
      <c r="F8" s="172"/>
      <c r="G8" s="172"/>
      <c r="H8" s="172"/>
      <c r="I8" s="172"/>
      <c r="J8" s="172"/>
    </row>
    <row r="9" spans="1:13" ht="20" customHeight="1">
      <c r="A9" s="23" t="s">
        <v>17</v>
      </c>
      <c r="B9" s="23"/>
      <c r="C9" s="23"/>
      <c r="D9" s="4"/>
      <c r="E9" s="5"/>
      <c r="F9" s="4"/>
      <c r="G9" s="5"/>
      <c r="H9" s="5"/>
      <c r="I9" s="5"/>
      <c r="J9" s="5"/>
    </row>
    <row r="10" spans="1:13" ht="20" customHeight="1">
      <c r="A10" s="2" t="s">
        <v>182</v>
      </c>
      <c r="D10" s="19">
        <v>90959</v>
      </c>
      <c r="E10" s="5"/>
      <c r="F10" s="19">
        <v>99253</v>
      </c>
      <c r="G10" s="5"/>
      <c r="H10" s="19">
        <v>2013</v>
      </c>
      <c r="I10" s="5"/>
      <c r="J10" s="19">
        <v>-9086</v>
      </c>
      <c r="L10" s="19"/>
    </row>
    <row r="11" spans="1:13" ht="20" customHeight="1">
      <c r="A11" s="24" t="s">
        <v>79</v>
      </c>
      <c r="B11" s="24"/>
      <c r="C11" s="24"/>
      <c r="D11" s="27"/>
      <c r="E11" s="5"/>
      <c r="F11" s="27"/>
      <c r="G11" s="5"/>
      <c r="H11" s="27"/>
      <c r="I11" s="5"/>
      <c r="J11" s="27"/>
      <c r="L11" s="19"/>
    </row>
    <row r="12" spans="1:13" ht="20" customHeight="1">
      <c r="A12" s="25" t="s">
        <v>193</v>
      </c>
      <c r="B12" s="25"/>
      <c r="C12" s="25"/>
      <c r="D12" s="41">
        <v>39534</v>
      </c>
      <c r="E12" s="5"/>
      <c r="F12" s="41">
        <v>33047</v>
      </c>
      <c r="G12" s="5"/>
      <c r="H12" s="41">
        <v>1624</v>
      </c>
      <c r="I12" s="5"/>
      <c r="J12" s="41">
        <v>-2653</v>
      </c>
      <c r="L12" s="19"/>
    </row>
    <row r="13" spans="1:13" ht="20" customHeight="1">
      <c r="A13" s="25" t="s">
        <v>45</v>
      </c>
      <c r="B13" s="25"/>
      <c r="C13" s="25"/>
      <c r="D13" s="41">
        <v>44061</v>
      </c>
      <c r="E13" s="5"/>
      <c r="F13" s="41">
        <v>36559</v>
      </c>
      <c r="G13" s="5"/>
      <c r="H13" s="41">
        <v>37968</v>
      </c>
      <c r="I13" s="5"/>
      <c r="J13" s="41">
        <v>27944</v>
      </c>
      <c r="L13" s="19"/>
    </row>
    <row r="14" spans="1:13" ht="21.75" customHeight="1">
      <c r="A14" s="25" t="s">
        <v>46</v>
      </c>
      <c r="B14" s="25"/>
      <c r="C14" s="25"/>
      <c r="D14" s="41">
        <v>2497</v>
      </c>
      <c r="E14" s="5"/>
      <c r="F14" s="41">
        <v>2465</v>
      </c>
      <c r="G14" s="5"/>
      <c r="H14" s="41">
        <v>2034</v>
      </c>
      <c r="I14" s="5"/>
      <c r="J14" s="41">
        <v>1861</v>
      </c>
      <c r="L14" s="19"/>
    </row>
    <row r="15" spans="1:13" ht="20" customHeight="1">
      <c r="A15" s="25" t="s">
        <v>211</v>
      </c>
      <c r="B15" s="25"/>
      <c r="C15" s="25"/>
      <c r="D15" s="41">
        <v>561</v>
      </c>
      <c r="E15" s="5"/>
      <c r="F15" s="41">
        <v>-4731</v>
      </c>
      <c r="G15" s="5"/>
      <c r="H15" s="41">
        <v>-20</v>
      </c>
      <c r="I15" s="5"/>
      <c r="J15" s="41">
        <v>0</v>
      </c>
      <c r="L15" s="19"/>
    </row>
    <row r="16" spans="1:13" ht="21.75" customHeight="1">
      <c r="A16" s="25" t="s">
        <v>221</v>
      </c>
      <c r="B16" s="25"/>
      <c r="C16" s="25"/>
      <c r="D16" s="41">
        <v>1</v>
      </c>
      <c r="E16" s="5"/>
      <c r="F16" s="41">
        <v>-2</v>
      </c>
      <c r="G16" s="5"/>
      <c r="H16" s="41">
        <v>1</v>
      </c>
      <c r="I16" s="5"/>
      <c r="J16" s="41">
        <v>-2</v>
      </c>
      <c r="L16" s="19"/>
    </row>
    <row r="17" spans="1:14" ht="21.75" customHeight="1">
      <c r="A17" s="25" t="s">
        <v>166</v>
      </c>
      <c r="B17" s="25"/>
      <c r="C17" s="25"/>
      <c r="D17" s="41">
        <v>0</v>
      </c>
      <c r="E17" s="5"/>
      <c r="F17" s="41">
        <v>-14</v>
      </c>
      <c r="G17" s="5"/>
      <c r="H17" s="41">
        <v>0</v>
      </c>
      <c r="I17" s="5"/>
      <c r="J17" s="41">
        <v>-14</v>
      </c>
      <c r="L17" s="19"/>
    </row>
    <row r="18" spans="1:14" ht="21.75" customHeight="1">
      <c r="A18" s="25" t="s">
        <v>213</v>
      </c>
      <c r="B18" s="51"/>
      <c r="C18" s="25"/>
      <c r="D18" s="41">
        <v>51277</v>
      </c>
      <c r="E18" s="47"/>
      <c r="F18" s="41">
        <v>57729</v>
      </c>
      <c r="G18" s="47"/>
      <c r="H18" s="41">
        <v>34538</v>
      </c>
      <c r="I18" s="5"/>
      <c r="J18" s="41">
        <v>41615</v>
      </c>
      <c r="L18" s="19"/>
    </row>
    <row r="19" spans="1:14" ht="20" customHeight="1">
      <c r="A19" s="25" t="s">
        <v>167</v>
      </c>
      <c r="B19" s="51"/>
      <c r="C19" s="25"/>
      <c r="D19" s="41">
        <v>37659</v>
      </c>
      <c r="E19" s="47"/>
      <c r="F19" s="41">
        <v>21943</v>
      </c>
      <c r="G19" s="47"/>
      <c r="H19" s="41">
        <v>0</v>
      </c>
      <c r="I19" s="5"/>
      <c r="J19" s="41">
        <v>0</v>
      </c>
      <c r="L19" s="19"/>
    </row>
    <row r="20" spans="1:14" ht="20" hidden="1" customHeight="1">
      <c r="A20" s="25" t="s">
        <v>115</v>
      </c>
      <c r="B20" s="25"/>
      <c r="C20" s="25"/>
      <c r="D20" s="41">
        <v>0</v>
      </c>
      <c r="E20" s="5"/>
      <c r="F20" s="41">
        <v>0</v>
      </c>
      <c r="G20" s="5"/>
      <c r="H20" s="41">
        <v>0</v>
      </c>
      <c r="I20" s="5"/>
      <c r="J20" s="41">
        <v>0</v>
      </c>
      <c r="L20" s="19"/>
    </row>
    <row r="21" spans="1:14" ht="21.5" customHeight="1">
      <c r="A21" s="25" t="s">
        <v>66</v>
      </c>
      <c r="B21" s="25"/>
      <c r="C21" s="25"/>
      <c r="D21" s="41">
        <v>746</v>
      </c>
      <c r="E21" s="5"/>
      <c r="F21" s="41">
        <v>724</v>
      </c>
      <c r="G21" s="5"/>
      <c r="H21" s="41">
        <v>746</v>
      </c>
      <c r="I21" s="5"/>
      <c r="J21" s="41">
        <v>724</v>
      </c>
      <c r="L21" s="19"/>
    </row>
    <row r="22" spans="1:14" ht="20" customHeight="1">
      <c r="A22" s="25" t="s">
        <v>119</v>
      </c>
      <c r="B22" s="25"/>
      <c r="C22" s="25"/>
      <c r="D22" s="41">
        <v>-58596</v>
      </c>
      <c r="E22" s="5"/>
      <c r="F22" s="41">
        <v>-57075</v>
      </c>
      <c r="G22" s="5"/>
      <c r="H22" s="41">
        <v>-38952</v>
      </c>
      <c r="I22" s="5"/>
      <c r="J22" s="41">
        <v>-38544</v>
      </c>
      <c r="K22" s="19"/>
      <c r="L22" s="19"/>
    </row>
    <row r="23" spans="1:14" ht="21.75" customHeight="1">
      <c r="A23" s="1" t="s">
        <v>210</v>
      </c>
      <c r="B23" s="25"/>
      <c r="C23" s="25"/>
      <c r="D23" s="41">
        <v>-359</v>
      </c>
      <c r="E23" s="5"/>
      <c r="F23" s="41">
        <v>-1500</v>
      </c>
      <c r="G23" s="5"/>
      <c r="H23" s="41">
        <v>0</v>
      </c>
      <c r="I23" s="5"/>
      <c r="J23" s="41">
        <v>0</v>
      </c>
      <c r="L23" s="19"/>
    </row>
    <row r="24" spans="1:14" ht="21.5">
      <c r="A24" s="25" t="s">
        <v>135</v>
      </c>
      <c r="B24" s="50"/>
      <c r="C24" s="25"/>
      <c r="D24" s="53">
        <v>-20530</v>
      </c>
      <c r="E24" s="5"/>
      <c r="F24" s="53">
        <v>-19957</v>
      </c>
      <c r="G24" s="5"/>
      <c r="H24" s="53">
        <v>-41027</v>
      </c>
      <c r="I24" s="5"/>
      <c r="J24" s="53">
        <v>-41214</v>
      </c>
      <c r="L24" s="19"/>
    </row>
    <row r="25" spans="1:14" ht="20" customHeight="1">
      <c r="A25" s="26"/>
      <c r="B25" s="26"/>
      <c r="C25" s="26"/>
      <c r="D25" s="41">
        <v>187810</v>
      </c>
      <c r="E25" s="5"/>
      <c r="F25" s="41">
        <v>168441</v>
      </c>
      <c r="G25" s="5"/>
      <c r="H25" s="41">
        <v>-1075</v>
      </c>
      <c r="I25" s="5"/>
      <c r="J25" s="41">
        <v>-19369</v>
      </c>
      <c r="L25" s="19"/>
    </row>
    <row r="26" spans="1:14" ht="21.65" customHeight="1">
      <c r="A26" s="24" t="s">
        <v>39</v>
      </c>
      <c r="B26" s="24"/>
      <c r="C26" s="24"/>
      <c r="D26" s="41"/>
      <c r="E26" s="5"/>
      <c r="F26" s="41"/>
      <c r="G26" s="5"/>
      <c r="H26" s="41"/>
      <c r="I26" s="5"/>
      <c r="J26" s="41"/>
      <c r="L26" s="19"/>
    </row>
    <row r="27" spans="1:14" ht="21.65" customHeight="1">
      <c r="A27" s="25" t="s">
        <v>122</v>
      </c>
      <c r="B27" s="25"/>
      <c r="C27" s="25"/>
      <c r="D27" s="41">
        <v>-14447</v>
      </c>
      <c r="E27" s="5"/>
      <c r="F27" s="41">
        <v>18348</v>
      </c>
      <c r="G27" s="5"/>
      <c r="H27" s="41">
        <v>33144</v>
      </c>
      <c r="I27" s="5"/>
      <c r="J27" s="41">
        <v>-16162</v>
      </c>
      <c r="K27" s="19"/>
      <c r="L27" s="19"/>
    </row>
    <row r="28" spans="1:14" ht="20" customHeight="1">
      <c r="A28" s="25" t="s">
        <v>168</v>
      </c>
      <c r="B28" s="25"/>
      <c r="C28" s="25"/>
      <c r="D28" s="41">
        <v>-28668</v>
      </c>
      <c r="E28" s="5"/>
      <c r="F28" s="41">
        <v>-10285</v>
      </c>
      <c r="G28" s="5"/>
      <c r="H28" s="41">
        <v>0</v>
      </c>
      <c r="I28" s="5"/>
      <c r="J28" s="41">
        <v>0</v>
      </c>
      <c r="L28" s="19"/>
    </row>
    <row r="29" spans="1:14" ht="20" customHeight="1">
      <c r="A29" s="25" t="s">
        <v>18</v>
      </c>
      <c r="B29" s="25"/>
      <c r="C29" s="25"/>
      <c r="D29" s="41">
        <v>48</v>
      </c>
      <c r="E29" s="5"/>
      <c r="F29" s="41">
        <v>100</v>
      </c>
      <c r="G29" s="5"/>
      <c r="H29" s="41">
        <v>0</v>
      </c>
      <c r="I29" s="5"/>
      <c r="J29" s="41">
        <v>0</v>
      </c>
      <c r="K29" s="19"/>
      <c r="L29" s="19"/>
    </row>
    <row r="30" spans="1:14" ht="21.75" customHeight="1">
      <c r="A30" s="25" t="s">
        <v>124</v>
      </c>
      <c r="D30" s="41">
        <v>-4906</v>
      </c>
      <c r="E30" s="5"/>
      <c r="F30" s="41">
        <v>3974</v>
      </c>
      <c r="G30" s="5"/>
      <c r="H30" s="41">
        <v>-9930</v>
      </c>
      <c r="I30" s="5"/>
      <c r="J30" s="41">
        <v>2290</v>
      </c>
      <c r="K30" s="19"/>
      <c r="L30" s="19"/>
    </row>
    <row r="31" spans="1:14" ht="21.75" customHeight="1">
      <c r="A31" s="25" t="s">
        <v>97</v>
      </c>
      <c r="D31" s="41">
        <v>-925</v>
      </c>
      <c r="E31" s="5"/>
      <c r="F31" s="41">
        <v>-250</v>
      </c>
      <c r="G31" s="5"/>
      <c r="H31" s="41">
        <v>-216</v>
      </c>
      <c r="I31" s="5"/>
      <c r="J31" s="41">
        <v>187</v>
      </c>
      <c r="K31" s="19"/>
      <c r="L31" s="19"/>
    </row>
    <row r="32" spans="1:14" ht="21.5" customHeight="1">
      <c r="A32" s="25" t="s">
        <v>98</v>
      </c>
      <c r="B32" s="25"/>
      <c r="C32" s="25"/>
      <c r="D32" s="41">
        <v>0</v>
      </c>
      <c r="E32" s="5"/>
      <c r="F32" s="41">
        <v>-4340</v>
      </c>
      <c r="G32" s="5"/>
      <c r="H32" s="41">
        <v>0</v>
      </c>
      <c r="I32" s="5"/>
      <c r="J32" s="41">
        <v>-3246</v>
      </c>
      <c r="K32" s="19"/>
      <c r="L32" s="19"/>
      <c r="M32" s="5"/>
      <c r="N32" s="5"/>
    </row>
    <row r="33" spans="1:14" ht="21.5" customHeight="1">
      <c r="A33" s="25" t="s">
        <v>226</v>
      </c>
      <c r="B33" s="25"/>
      <c r="C33" s="25"/>
      <c r="D33" s="41">
        <v>-1781</v>
      </c>
      <c r="E33" s="5"/>
      <c r="F33" s="41">
        <v>-400</v>
      </c>
      <c r="G33" s="5"/>
      <c r="H33" s="41">
        <v>0</v>
      </c>
      <c r="I33" s="5"/>
      <c r="J33" s="41">
        <v>0</v>
      </c>
      <c r="K33" s="2"/>
      <c r="L33" s="19"/>
      <c r="M33" s="5"/>
      <c r="N33" s="19"/>
    </row>
    <row r="34" spans="1:14" ht="21.75" customHeight="1">
      <c r="A34" s="25" t="s">
        <v>120</v>
      </c>
      <c r="B34" s="25"/>
      <c r="C34" s="25"/>
      <c r="D34" s="41">
        <v>-6282</v>
      </c>
      <c r="E34" s="5"/>
      <c r="F34" s="41">
        <v>-9075</v>
      </c>
      <c r="G34" s="5"/>
      <c r="H34" s="41">
        <v>-5328</v>
      </c>
      <c r="I34" s="5"/>
      <c r="J34" s="41">
        <v>-7400</v>
      </c>
      <c r="K34" s="2"/>
      <c r="L34" s="19"/>
      <c r="M34" s="5"/>
      <c r="N34" s="19"/>
    </row>
    <row r="35" spans="1:14" ht="21.5" customHeight="1">
      <c r="A35" s="25" t="s">
        <v>19</v>
      </c>
      <c r="B35" s="25"/>
      <c r="C35" s="25"/>
      <c r="D35" s="41">
        <v>391</v>
      </c>
      <c r="E35" s="5"/>
      <c r="F35" s="41">
        <v>1376</v>
      </c>
      <c r="G35" s="5"/>
      <c r="H35" s="41">
        <v>-1094</v>
      </c>
      <c r="I35" s="5"/>
      <c r="J35" s="41">
        <v>2168</v>
      </c>
      <c r="K35" s="21"/>
      <c r="L35" s="19"/>
      <c r="M35" s="5"/>
    </row>
    <row r="36" spans="1:14" ht="21.5" customHeight="1">
      <c r="A36" s="25" t="s">
        <v>107</v>
      </c>
      <c r="B36" s="25"/>
      <c r="C36" s="25"/>
      <c r="D36" s="41">
        <v>4990</v>
      </c>
      <c r="E36" s="5"/>
      <c r="F36" s="41">
        <v>9650</v>
      </c>
      <c r="G36" s="5"/>
      <c r="H36" s="41">
        <v>-16596</v>
      </c>
      <c r="I36" s="5"/>
      <c r="J36" s="41">
        <v>2916</v>
      </c>
      <c r="K36" s="2"/>
      <c r="L36" s="19"/>
      <c r="M36" s="5"/>
      <c r="N36" s="19"/>
    </row>
    <row r="37" spans="1:14" ht="21.75" customHeight="1">
      <c r="A37" s="25" t="s">
        <v>194</v>
      </c>
      <c r="B37" s="25"/>
      <c r="C37" s="25"/>
      <c r="D37" s="41">
        <v>-4070</v>
      </c>
      <c r="E37" s="5"/>
      <c r="F37" s="41">
        <v>-9235</v>
      </c>
      <c r="G37" s="47"/>
      <c r="H37" s="41">
        <v>-4070</v>
      </c>
      <c r="I37" s="47"/>
      <c r="J37" s="41">
        <v>-9235</v>
      </c>
      <c r="K37" s="90"/>
      <c r="L37" s="19"/>
      <c r="M37" s="5"/>
      <c r="N37" s="19"/>
    </row>
    <row r="38" spans="1:14" ht="21.5" customHeight="1">
      <c r="A38" s="25" t="s">
        <v>195</v>
      </c>
      <c r="B38" s="25"/>
      <c r="C38" s="25"/>
      <c r="D38" s="28">
        <v>132160</v>
      </c>
      <c r="E38" s="5"/>
      <c r="F38" s="28">
        <v>168304</v>
      </c>
      <c r="G38" s="5"/>
      <c r="H38" s="28">
        <v>-5165</v>
      </c>
      <c r="I38" s="5"/>
      <c r="J38" s="28">
        <v>-47851</v>
      </c>
      <c r="L38" s="22"/>
    </row>
    <row r="39" spans="1:14" ht="21.5" customHeight="1">
      <c r="A39" s="25" t="s">
        <v>140</v>
      </c>
      <c r="B39" s="25"/>
      <c r="C39" s="25"/>
      <c r="D39" s="21">
        <v>0</v>
      </c>
      <c r="E39" s="5"/>
      <c r="F39" s="21">
        <v>3155</v>
      </c>
      <c r="G39" s="65"/>
      <c r="H39" s="21">
        <v>0</v>
      </c>
      <c r="I39" s="65"/>
      <c r="J39" s="21">
        <v>0</v>
      </c>
      <c r="K39" s="90"/>
      <c r="L39" s="22"/>
    </row>
    <row r="40" spans="1:14" ht="21.5" customHeight="1">
      <c r="A40" s="25" t="s">
        <v>169</v>
      </c>
      <c r="B40" s="25"/>
      <c r="C40" s="25"/>
      <c r="D40" s="41">
        <v>-15438</v>
      </c>
      <c r="E40" s="5"/>
      <c r="F40" s="41">
        <v>-14389</v>
      </c>
      <c r="G40" s="5"/>
      <c r="H40" s="41">
        <v>-1913</v>
      </c>
      <c r="I40" s="5"/>
      <c r="J40" s="41">
        <v>0</v>
      </c>
      <c r="L40" s="22"/>
    </row>
    <row r="41" spans="1:14" ht="21.75" customHeight="1">
      <c r="A41" s="26" t="s">
        <v>183</v>
      </c>
      <c r="B41" s="25"/>
      <c r="C41" s="25"/>
      <c r="D41" s="63">
        <v>116722</v>
      </c>
      <c r="E41" s="102"/>
      <c r="F41" s="63">
        <v>157070</v>
      </c>
      <c r="G41" s="102"/>
      <c r="H41" s="63">
        <v>-7078</v>
      </c>
      <c r="I41" s="102"/>
      <c r="J41" s="63">
        <v>-47851</v>
      </c>
      <c r="L41" s="19"/>
    </row>
    <row r="42" spans="1:14" ht="21.75" customHeight="1">
      <c r="A42" s="12" t="s">
        <v>80</v>
      </c>
      <c r="B42" s="12"/>
      <c r="C42" s="12"/>
    </row>
    <row r="43" spans="1:14" ht="21.75" customHeight="1">
      <c r="A43" s="12" t="s">
        <v>75</v>
      </c>
      <c r="B43" s="12"/>
      <c r="C43" s="12"/>
      <c r="D43" s="27"/>
      <c r="E43" s="27"/>
      <c r="F43" s="27"/>
      <c r="G43" s="27"/>
      <c r="H43" s="27"/>
      <c r="I43" s="27"/>
      <c r="J43" s="27"/>
    </row>
    <row r="44" spans="1:14" ht="20.5" customHeight="1">
      <c r="A44" s="3"/>
      <c r="B44" s="3"/>
      <c r="C44" s="3"/>
      <c r="D44" s="3"/>
      <c r="E44" s="3"/>
      <c r="F44" s="3"/>
      <c r="G44" s="3"/>
    </row>
    <row r="45" spans="1:14" ht="20.5" customHeight="1">
      <c r="D45" s="173" t="s">
        <v>30</v>
      </c>
      <c r="E45" s="173"/>
      <c r="F45" s="173"/>
      <c r="G45" s="173"/>
      <c r="H45" s="173" t="s">
        <v>40</v>
      </c>
      <c r="I45" s="173"/>
      <c r="J45" s="173"/>
    </row>
    <row r="46" spans="1:14" ht="20.5" customHeight="1">
      <c r="D46" s="171" t="s">
        <v>71</v>
      </c>
      <c r="E46" s="171"/>
      <c r="F46" s="171"/>
      <c r="G46" s="171"/>
      <c r="H46" s="171" t="s">
        <v>71</v>
      </c>
      <c r="I46" s="171"/>
      <c r="J46" s="171"/>
      <c r="K46" s="2"/>
      <c r="L46" s="2"/>
      <c r="M46" s="2"/>
    </row>
    <row r="47" spans="1:14" ht="20.5" customHeight="1">
      <c r="D47" s="171" t="s">
        <v>176</v>
      </c>
      <c r="E47" s="171"/>
      <c r="F47" s="171"/>
      <c r="H47" s="171" t="s">
        <v>176</v>
      </c>
      <c r="I47" s="171"/>
      <c r="J47" s="171"/>
      <c r="K47" s="2"/>
      <c r="L47" s="2"/>
      <c r="M47" s="2"/>
    </row>
    <row r="48" spans="1:14" ht="20.5" customHeight="1">
      <c r="A48" s="11"/>
      <c r="B48" s="84"/>
      <c r="C48" s="11"/>
      <c r="D48" s="69">
        <v>2566</v>
      </c>
      <c r="E48" s="69"/>
      <c r="F48" s="69">
        <v>2565</v>
      </c>
      <c r="G48" s="69"/>
      <c r="H48" s="69">
        <v>2566</v>
      </c>
      <c r="I48" s="69"/>
      <c r="J48" s="69">
        <v>2565</v>
      </c>
    </row>
    <row r="49" spans="1:11" ht="20.5" customHeight="1">
      <c r="D49" s="172" t="s">
        <v>72</v>
      </c>
      <c r="E49" s="172"/>
      <c r="F49" s="172"/>
      <c r="G49" s="172"/>
      <c r="H49" s="172"/>
      <c r="I49" s="172"/>
      <c r="J49" s="172"/>
    </row>
    <row r="50" spans="1:11" ht="20.5" customHeight="1">
      <c r="A50" s="23" t="s">
        <v>20</v>
      </c>
      <c r="B50" s="23"/>
      <c r="C50" s="23"/>
      <c r="D50" s="4"/>
      <c r="E50" s="5"/>
      <c r="F50" s="4"/>
      <c r="G50" s="5"/>
      <c r="H50" s="5"/>
      <c r="I50" s="5"/>
      <c r="J50" s="5"/>
    </row>
    <row r="51" spans="1:11" ht="24" customHeight="1">
      <c r="A51" s="25" t="s">
        <v>76</v>
      </c>
      <c r="B51" s="25"/>
      <c r="C51" s="25"/>
      <c r="D51" s="41">
        <v>-32</v>
      </c>
      <c r="E51" s="18"/>
      <c r="F51" s="41">
        <v>-60</v>
      </c>
      <c r="G51" s="18"/>
      <c r="H51" s="41">
        <v>-32</v>
      </c>
      <c r="I51" s="18"/>
      <c r="J51" s="41">
        <v>-23</v>
      </c>
    </row>
    <row r="52" spans="1:11" ht="20.5" customHeight="1">
      <c r="A52" s="25" t="s">
        <v>69</v>
      </c>
      <c r="B52" s="25"/>
      <c r="C52" s="25"/>
      <c r="D52" s="41">
        <v>107</v>
      </c>
      <c r="E52" s="18"/>
      <c r="F52" s="41">
        <v>0</v>
      </c>
      <c r="G52" s="18"/>
      <c r="H52" s="41">
        <v>1</v>
      </c>
      <c r="I52" s="18"/>
      <c r="J52" s="41">
        <v>0</v>
      </c>
    </row>
    <row r="53" spans="1:11" ht="21.75" customHeight="1">
      <c r="A53" s="25" t="s">
        <v>100</v>
      </c>
      <c r="B53" s="25"/>
      <c r="C53" s="25"/>
      <c r="D53" s="41">
        <v>-6560</v>
      </c>
      <c r="E53" s="5"/>
      <c r="F53" s="41">
        <v>-6413</v>
      </c>
      <c r="G53" s="5"/>
      <c r="H53" s="41">
        <v>-6486</v>
      </c>
      <c r="I53" s="5"/>
      <c r="J53" s="41">
        <v>-3015</v>
      </c>
    </row>
    <row r="54" spans="1:11" ht="20.5" hidden="1" customHeight="1">
      <c r="A54" s="25" t="s">
        <v>191</v>
      </c>
      <c r="B54" s="25"/>
      <c r="C54" s="25"/>
      <c r="D54" s="41">
        <v>0</v>
      </c>
      <c r="E54" s="5"/>
      <c r="F54" s="41">
        <v>0</v>
      </c>
      <c r="G54" s="5"/>
      <c r="H54" s="41">
        <v>0</v>
      </c>
      <c r="I54" s="5"/>
      <c r="J54" s="41">
        <v>0</v>
      </c>
    </row>
    <row r="55" spans="1:11" ht="21.75" customHeight="1">
      <c r="A55" s="25" t="s">
        <v>132</v>
      </c>
      <c r="B55" s="25"/>
      <c r="C55" s="25"/>
      <c r="D55" s="41">
        <v>0</v>
      </c>
      <c r="E55" s="5"/>
      <c r="F55" s="41">
        <v>0</v>
      </c>
      <c r="G55" s="5"/>
      <c r="H55" s="41">
        <v>83274</v>
      </c>
      <c r="I55" s="5"/>
      <c r="J55" s="41">
        <v>96693</v>
      </c>
    </row>
    <row r="56" spans="1:11" ht="21.75" customHeight="1">
      <c r="A56" s="2" t="s">
        <v>133</v>
      </c>
      <c r="B56" s="84"/>
      <c r="D56" s="41">
        <v>0</v>
      </c>
      <c r="E56" s="60"/>
      <c r="F56" s="41">
        <v>0</v>
      </c>
      <c r="G56" s="5"/>
      <c r="H56" s="41">
        <v>-91444</v>
      </c>
      <c r="I56" s="5"/>
      <c r="J56" s="41">
        <v>-45453</v>
      </c>
      <c r="K56" s="19"/>
    </row>
    <row r="57" spans="1:11" ht="20.5" hidden="1" customHeight="1">
      <c r="A57" s="2" t="s">
        <v>137</v>
      </c>
      <c r="B57" s="84"/>
      <c r="D57" s="41">
        <v>0</v>
      </c>
      <c r="E57" s="60"/>
      <c r="F57" s="41">
        <v>0</v>
      </c>
      <c r="G57" s="5"/>
      <c r="H57" s="41"/>
      <c r="I57" s="5"/>
      <c r="J57" s="41">
        <v>0</v>
      </c>
      <c r="K57" s="19"/>
    </row>
    <row r="58" spans="1:11" ht="20.5" customHeight="1">
      <c r="A58" s="2" t="s">
        <v>134</v>
      </c>
      <c r="B58" s="84"/>
      <c r="D58" s="41">
        <v>-90000</v>
      </c>
      <c r="E58" s="60"/>
      <c r="F58" s="41">
        <v>-12500</v>
      </c>
      <c r="G58" s="5"/>
      <c r="H58" s="41">
        <v>-90010</v>
      </c>
      <c r="I58" s="5"/>
      <c r="J58" s="41">
        <v>-12552</v>
      </c>
      <c r="K58" s="19"/>
    </row>
    <row r="59" spans="1:11" ht="21.75" customHeight="1">
      <c r="A59" s="2" t="s">
        <v>139</v>
      </c>
      <c r="B59" s="84"/>
      <c r="D59" s="41">
        <v>0</v>
      </c>
      <c r="E59" s="60"/>
      <c r="F59" s="41">
        <v>15000</v>
      </c>
      <c r="G59" s="5"/>
      <c r="H59" s="41">
        <v>0</v>
      </c>
      <c r="I59" s="5"/>
      <c r="J59" s="41">
        <v>15000</v>
      </c>
      <c r="K59" s="19"/>
    </row>
    <row r="60" spans="1:11" ht="21.75" customHeight="1">
      <c r="A60" s="2" t="s">
        <v>81</v>
      </c>
      <c r="D60" s="41">
        <v>0</v>
      </c>
      <c r="E60" s="54"/>
      <c r="F60" s="41">
        <v>0</v>
      </c>
      <c r="G60" s="54"/>
      <c r="H60" s="41">
        <v>11707</v>
      </c>
      <c r="I60" s="18"/>
      <c r="J60" s="41">
        <v>13290</v>
      </c>
      <c r="K60" s="19"/>
    </row>
    <row r="61" spans="1:11" ht="20.5" customHeight="1">
      <c r="A61" s="26" t="s">
        <v>218</v>
      </c>
      <c r="B61" s="26"/>
      <c r="C61" s="26"/>
      <c r="D61" s="63">
        <v>-96485</v>
      </c>
      <c r="E61" s="5"/>
      <c r="F61" s="63">
        <v>-3973</v>
      </c>
      <c r="G61" s="5"/>
      <c r="H61" s="63">
        <v>-92990</v>
      </c>
      <c r="I61" s="5"/>
      <c r="J61" s="63">
        <v>63940</v>
      </c>
      <c r="K61" s="48"/>
    </row>
    <row r="62" spans="1:11" ht="20.5" customHeight="1">
      <c r="A62" s="26"/>
      <c r="B62" s="26"/>
      <c r="C62" s="26"/>
      <c r="D62" s="27"/>
      <c r="E62" s="5"/>
      <c r="F62" s="27"/>
      <c r="G62" s="5"/>
      <c r="H62" s="27"/>
      <c r="I62" s="5"/>
      <c r="J62" s="27"/>
    </row>
    <row r="63" spans="1:11" ht="20.5" customHeight="1">
      <c r="A63" s="23" t="s">
        <v>21</v>
      </c>
      <c r="B63" s="23"/>
      <c r="C63" s="23"/>
      <c r="D63" s="27"/>
      <c r="E63" s="5"/>
      <c r="F63" s="27"/>
      <c r="G63" s="5"/>
      <c r="H63" s="27"/>
      <c r="I63" s="5"/>
      <c r="J63" s="27"/>
    </row>
    <row r="64" spans="1:11" ht="21.75" customHeight="1">
      <c r="A64" s="25" t="s">
        <v>101</v>
      </c>
      <c r="B64" s="84"/>
      <c r="C64" s="25"/>
      <c r="D64" s="41">
        <v>0</v>
      </c>
      <c r="E64" s="19"/>
      <c r="F64" s="41">
        <v>0</v>
      </c>
      <c r="G64" s="19"/>
      <c r="H64" s="41">
        <v>199298</v>
      </c>
      <c r="I64" s="19"/>
      <c r="J64" s="41">
        <v>247990</v>
      </c>
      <c r="K64" s="19"/>
    </row>
    <row r="65" spans="1:12" ht="21.75" customHeight="1">
      <c r="A65" s="61" t="s">
        <v>102</v>
      </c>
      <c r="B65" s="84"/>
      <c r="C65" s="61"/>
      <c r="D65" s="41">
        <v>0</v>
      </c>
      <c r="E65" s="19"/>
      <c r="F65" s="41">
        <v>-390000</v>
      </c>
      <c r="G65" s="19"/>
      <c r="H65" s="41">
        <v>-70158</v>
      </c>
      <c r="I65" s="19"/>
      <c r="J65" s="41">
        <v>-452030</v>
      </c>
      <c r="K65" s="19"/>
    </row>
    <row r="66" spans="1:12" ht="21.75" customHeight="1">
      <c r="A66" s="61" t="s">
        <v>205</v>
      </c>
      <c r="B66" s="84"/>
      <c r="C66" s="61"/>
      <c r="D66" s="41">
        <v>40000</v>
      </c>
      <c r="E66" s="19"/>
      <c r="F66" s="41">
        <v>0</v>
      </c>
      <c r="G66" s="19"/>
      <c r="H66" s="41">
        <v>40000</v>
      </c>
      <c r="I66" s="19"/>
      <c r="J66" s="41">
        <v>0</v>
      </c>
      <c r="K66" s="19"/>
    </row>
    <row r="67" spans="1:12" ht="21.75" customHeight="1">
      <c r="A67" s="61" t="s">
        <v>206</v>
      </c>
      <c r="B67" s="84"/>
      <c r="C67" s="61"/>
      <c r="D67" s="41">
        <v>-280000</v>
      </c>
      <c r="E67" s="19"/>
      <c r="F67" s="41">
        <v>0</v>
      </c>
      <c r="G67" s="19"/>
      <c r="H67" s="41">
        <v>-280000</v>
      </c>
      <c r="I67" s="19"/>
      <c r="J67" s="41">
        <v>0</v>
      </c>
      <c r="K67" s="19"/>
    </row>
    <row r="68" spans="1:12" ht="21.75" customHeight="1">
      <c r="A68" s="2" t="s">
        <v>117</v>
      </c>
      <c r="D68" s="41">
        <v>300000</v>
      </c>
      <c r="E68" s="19"/>
      <c r="F68" s="41">
        <v>320000</v>
      </c>
      <c r="G68" s="19"/>
      <c r="H68" s="41">
        <v>300000</v>
      </c>
      <c r="I68" s="19"/>
      <c r="J68" s="41">
        <v>320000</v>
      </c>
      <c r="K68" s="48"/>
    </row>
    <row r="69" spans="1:12" ht="21.75" customHeight="1">
      <c r="A69" s="2" t="s">
        <v>121</v>
      </c>
      <c r="D69" s="41">
        <v>-300000</v>
      </c>
      <c r="E69" s="19"/>
      <c r="F69" s="41">
        <v>-100000</v>
      </c>
      <c r="G69" s="19"/>
      <c r="H69" s="41">
        <v>-300000</v>
      </c>
      <c r="I69" s="19"/>
      <c r="J69" s="41">
        <v>-100000</v>
      </c>
      <c r="K69" s="48"/>
    </row>
    <row r="70" spans="1:12" ht="21.75" customHeight="1">
      <c r="A70" s="2" t="s">
        <v>207</v>
      </c>
      <c r="D70" s="41">
        <v>290000</v>
      </c>
      <c r="E70" s="19"/>
      <c r="F70" s="41">
        <v>0</v>
      </c>
      <c r="G70" s="19"/>
      <c r="H70" s="41">
        <v>290000</v>
      </c>
      <c r="I70" s="19"/>
      <c r="J70" s="41">
        <v>0</v>
      </c>
      <c r="K70" s="48"/>
    </row>
    <row r="71" spans="1:12" ht="21.75" customHeight="1">
      <c r="A71" s="2" t="s">
        <v>136</v>
      </c>
      <c r="D71" s="41">
        <v>-1351</v>
      </c>
      <c r="E71" s="19"/>
      <c r="F71" s="41">
        <v>-1095</v>
      </c>
      <c r="G71" s="19"/>
      <c r="H71" s="41">
        <v>-1264</v>
      </c>
      <c r="I71" s="19"/>
      <c r="J71" s="41">
        <v>-1138</v>
      </c>
    </row>
    <row r="72" spans="1:12" ht="21.75" customHeight="1">
      <c r="A72" s="25" t="s">
        <v>67</v>
      </c>
      <c r="B72" s="25"/>
      <c r="C72" s="25"/>
      <c r="D72" s="41">
        <v>-48347</v>
      </c>
      <c r="E72" s="19"/>
      <c r="F72" s="41">
        <v>-46108</v>
      </c>
      <c r="G72" s="19"/>
      <c r="H72" s="41">
        <v>-42606</v>
      </c>
      <c r="I72" s="19"/>
      <c r="J72" s="41">
        <v>-38443</v>
      </c>
    </row>
    <row r="73" spans="1:12" ht="20.5" customHeight="1">
      <c r="A73" s="26" t="s">
        <v>219</v>
      </c>
      <c r="B73" s="26"/>
      <c r="C73" s="26"/>
      <c r="D73" s="63">
        <v>302</v>
      </c>
      <c r="E73" s="5"/>
      <c r="F73" s="63">
        <v>-217203</v>
      </c>
      <c r="G73" s="5"/>
      <c r="H73" s="63">
        <v>135270</v>
      </c>
      <c r="I73" s="5"/>
      <c r="J73" s="63">
        <v>-23621</v>
      </c>
    </row>
    <row r="74" spans="1:12" ht="20.5" customHeight="1">
      <c r="A74" s="11"/>
      <c r="B74" s="11"/>
      <c r="C74" s="11"/>
      <c r="D74" s="41"/>
      <c r="E74" s="5"/>
      <c r="F74" s="41"/>
      <c r="G74" s="5"/>
      <c r="H74" s="41"/>
      <c r="I74" s="5"/>
      <c r="J74" s="41"/>
    </row>
    <row r="75" spans="1:12" ht="22">
      <c r="A75" s="26" t="s">
        <v>212</v>
      </c>
      <c r="B75" s="26"/>
      <c r="C75" s="26"/>
      <c r="D75" s="93">
        <v>20539</v>
      </c>
      <c r="E75" s="9"/>
      <c r="F75" s="93">
        <v>-64106</v>
      </c>
      <c r="G75" s="9"/>
      <c r="H75" s="93">
        <v>35202</v>
      </c>
      <c r="I75" s="9"/>
      <c r="J75" s="93">
        <v>-7532</v>
      </c>
    </row>
    <row r="76" spans="1:12" ht="21.5">
      <c r="A76" s="25" t="s">
        <v>116</v>
      </c>
      <c r="B76" s="25"/>
      <c r="C76" s="25"/>
      <c r="D76" s="53">
        <v>107214</v>
      </c>
      <c r="E76" s="5"/>
      <c r="F76" s="53">
        <v>104277</v>
      </c>
      <c r="G76" s="5"/>
      <c r="H76" s="53">
        <v>80882</v>
      </c>
      <c r="I76" s="5"/>
      <c r="J76" s="53">
        <v>34360</v>
      </c>
    </row>
    <row r="77" spans="1:12" ht="22.5" thickBot="1">
      <c r="A77" s="26" t="s">
        <v>180</v>
      </c>
      <c r="B77" s="26"/>
      <c r="C77" s="26"/>
      <c r="D77" s="64">
        <v>127753</v>
      </c>
      <c r="E77" s="16"/>
      <c r="F77" s="64">
        <v>40171</v>
      </c>
      <c r="G77" s="16"/>
      <c r="H77" s="64">
        <v>116084</v>
      </c>
      <c r="I77" s="16"/>
      <c r="J77" s="64">
        <v>26828</v>
      </c>
      <c r="K77" s="21"/>
      <c r="L77" s="21"/>
    </row>
    <row r="78" spans="1:12" ht="21.75" customHeight="1" thickTop="1">
      <c r="E78" s="21"/>
      <c r="F78" s="21"/>
      <c r="G78" s="21"/>
      <c r="I78" s="21"/>
      <c r="J78" s="21"/>
    </row>
    <row r="79" spans="1:12" s="146" customFormat="1" ht="21.75" customHeight="1">
      <c r="A79" s="165" t="s">
        <v>215</v>
      </c>
      <c r="B79" s="166"/>
      <c r="C79" s="142"/>
      <c r="E79" s="142"/>
      <c r="G79" s="142"/>
      <c r="I79" s="142"/>
    </row>
    <row r="80" spans="1:12" s="146" customFormat="1" ht="21.75" customHeight="1">
      <c r="A80" s="25" t="s">
        <v>224</v>
      </c>
      <c r="B80" s="166"/>
      <c r="C80" s="142">
        <v>9778231</v>
      </c>
      <c r="D80" s="41">
        <v>10046</v>
      </c>
      <c r="E80" s="41">
        <v>10454036.120000001</v>
      </c>
      <c r="F80" s="41">
        <v>7618</v>
      </c>
      <c r="G80" s="41">
        <v>0</v>
      </c>
      <c r="H80" s="41">
        <v>0</v>
      </c>
      <c r="I80" s="41">
        <v>0</v>
      </c>
      <c r="J80" s="41">
        <v>0</v>
      </c>
    </row>
    <row r="81" spans="1:10" s="146" customFormat="1" ht="21.75" customHeight="1">
      <c r="A81" s="25" t="s">
        <v>225</v>
      </c>
      <c r="B81" s="166"/>
      <c r="C81" s="142">
        <v>42420018</v>
      </c>
      <c r="D81" s="41">
        <v>11855</v>
      </c>
      <c r="E81" s="41">
        <v>7702413.4399999995</v>
      </c>
      <c r="F81" s="41">
        <v>924</v>
      </c>
      <c r="G81" s="41">
        <v>39365407</v>
      </c>
      <c r="H81" s="41">
        <v>9227</v>
      </c>
      <c r="I81" s="41">
        <v>9532711.709999999</v>
      </c>
      <c r="J81" s="41">
        <v>3098</v>
      </c>
    </row>
    <row r="82" spans="1:10" s="146" customFormat="1" ht="21.75" customHeight="1">
      <c r="A82" s="25" t="s">
        <v>216</v>
      </c>
      <c r="B82" s="166"/>
      <c r="C82" s="142">
        <v>35947780</v>
      </c>
      <c r="D82" s="41">
        <v>8552</v>
      </c>
      <c r="E82" s="41">
        <v>46254818.148200139</v>
      </c>
      <c r="F82" s="41">
        <v>10030</v>
      </c>
      <c r="G82" s="41">
        <v>0</v>
      </c>
      <c r="H82" s="41">
        <v>0</v>
      </c>
      <c r="I82" s="41">
        <v>0</v>
      </c>
      <c r="J82" s="41">
        <v>0</v>
      </c>
    </row>
    <row r="83" spans="1:10" ht="21.75" customHeight="1"/>
    <row r="84" spans="1:10" ht="21.75" customHeight="1"/>
    <row r="85" spans="1:10" ht="21.75" customHeight="1"/>
    <row r="86" spans="1:10" ht="21.75" customHeight="1"/>
    <row r="87" spans="1:10" ht="21.75" customHeight="1"/>
    <row r="88" spans="1:10" ht="21.75" customHeight="1"/>
    <row r="89" spans="1:10" ht="21.75" customHeight="1"/>
    <row r="90" spans="1:10" ht="21.75" customHeight="1"/>
    <row r="91" spans="1:10" ht="21.75" customHeight="1"/>
    <row r="92" spans="1:10" ht="21.75" customHeight="1"/>
    <row r="93" spans="1:10" ht="21.75" customHeight="1"/>
    <row r="94" spans="1:10" ht="21.75" customHeight="1"/>
    <row r="95" spans="1:10" ht="21.75" customHeight="1"/>
    <row r="96" spans="1:10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</sheetData>
  <mergeCells count="14">
    <mergeCell ref="D8:J8"/>
    <mergeCell ref="D45:G45"/>
    <mergeCell ref="H45:J45"/>
    <mergeCell ref="D4:G4"/>
    <mergeCell ref="H4:J4"/>
    <mergeCell ref="D5:G5"/>
    <mergeCell ref="H5:J5"/>
    <mergeCell ref="D6:F6"/>
    <mergeCell ref="H6:J6"/>
    <mergeCell ref="D46:G46"/>
    <mergeCell ref="H46:J46"/>
    <mergeCell ref="H47:J47"/>
    <mergeCell ref="D49:J49"/>
    <mergeCell ref="D47:F47"/>
  </mergeCells>
  <pageMargins left="0.7" right="0.7" top="0.48" bottom="0.5" header="0.5" footer="0.5"/>
  <pageSetup paperSize="9" scale="80" firstPageNumber="12" fitToHeight="0" orientation="portrait" useFirstPageNumber="1" r:id="rId1"/>
  <headerFooter>
    <oddFooter>&amp;L&amp;15หมายเหตุประกอบงบการเงินเป็นส่วนหนึ่งของงบการเงินระหว่างกาลนี้
&amp;C&amp;15&amp;P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BS3-5</vt:lpstr>
      <vt:lpstr>PL6-7</vt:lpstr>
      <vt:lpstr>SH-8</vt:lpstr>
      <vt:lpstr>SH-9</vt:lpstr>
      <vt:lpstr>SH-10</vt:lpstr>
      <vt:lpstr>SH-11</vt:lpstr>
      <vt:lpstr>CF12-13</vt:lpstr>
      <vt:lpstr>'BS3-5'!Print_Area</vt:lpstr>
      <vt:lpstr>'CF12-13'!Print_Area</vt:lpstr>
      <vt:lpstr>'PL6-7'!Print_Area</vt:lpstr>
      <vt:lpstr>'SH-10'!Print_Area</vt:lpstr>
      <vt:lpstr>'SH-11'!Print_Area</vt:lpstr>
      <vt:lpstr>'SH-8'!Print_Area</vt:lpstr>
      <vt:lpstr>'SH-9'!Print_Area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Siri-On Da-Asa</cp:lastModifiedBy>
  <cp:lastPrinted>2023-05-11T10:44:16Z</cp:lastPrinted>
  <dcterms:created xsi:type="dcterms:W3CDTF">2005-04-19T13:30:30Z</dcterms:created>
  <dcterms:modified xsi:type="dcterms:W3CDTF">2023-05-11T10:44:21Z</dcterms:modified>
</cp:coreProperties>
</file>